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방류수 수질현황\"/>
    </mc:Choice>
  </mc:AlternateContent>
  <xr:revisionPtr revIDLastSave="0" documentId="8_{50620631-E046-4CB8-8BA8-86DC72382C28}" xr6:coauthVersionLast="36" xr6:coauthVersionMax="36" xr10:uidLastSave="{00000000-0000-0000-0000-000000000000}"/>
  <bookViews>
    <workbookView xWindow="0" yWindow="0" windowWidth="15120" windowHeight="10560" tabRatio="897" xr2:uid="{00000000-000D-0000-FFFF-FFFF00000000}"/>
  </bookViews>
  <sheets>
    <sheet name="1월일별(순창)" sheetId="26" r:id="rId1"/>
    <sheet name="2월일별(순창)" sheetId="25" r:id="rId2"/>
    <sheet name="3월일별(순창)" sheetId="24" r:id="rId3"/>
    <sheet name="4월일별(순창)" sheetId="23" r:id="rId4"/>
    <sheet name="5월일별(순창)" sheetId="22" r:id="rId5"/>
    <sheet name="6월일별(순창)" sheetId="21" r:id="rId6"/>
    <sheet name="7월일별(순창)" sheetId="20" r:id="rId7"/>
    <sheet name="8월일별(순창)" sheetId="19" r:id="rId8"/>
    <sheet name="9월일별(순창)" sheetId="15" r:id="rId9"/>
    <sheet name="10월일별(순창)" sheetId="16" r:id="rId10"/>
    <sheet name="11월일별(순창)" sheetId="17" r:id="rId11"/>
    <sheet name="12월일별(순창)" sheetId="18" r:id="rId12"/>
    <sheet name="월별취합" sheetId="13" r:id="rId13"/>
  </sheets>
  <definedNames>
    <definedName name="_xlnm.Print_Area" localSheetId="9">'10월일별(순창)'!$A$1:$R$41</definedName>
    <definedName name="_xlnm.Print_Area" localSheetId="10">'11월일별(순창)'!$A$1:$R$41</definedName>
    <definedName name="_xlnm.Print_Area" localSheetId="11">'12월일별(순창)'!$A$1:$R$41</definedName>
    <definedName name="_xlnm.Print_Area" localSheetId="0">'1월일별(순창)'!$A$1:$R$41</definedName>
    <definedName name="_xlnm.Print_Area" localSheetId="1">'2월일별(순창)'!$A$1:$R$41</definedName>
    <definedName name="_xlnm.Print_Area" localSheetId="2">'3월일별(순창)'!$A$1:$R$41</definedName>
    <definedName name="_xlnm.Print_Area" localSheetId="3">'4월일별(순창)'!$A$1:$R$41</definedName>
    <definedName name="_xlnm.Print_Area" localSheetId="4">'5월일별(순창)'!$A$1:$R$41</definedName>
    <definedName name="_xlnm.Print_Area" localSheetId="5">'6월일별(순창)'!$A$1:$R$41</definedName>
    <definedName name="_xlnm.Print_Area" localSheetId="6">'7월일별(순창)'!$A$1:$R$41</definedName>
    <definedName name="_xlnm.Print_Area" localSheetId="7">'8월일별(순창)'!$A$1:$R$41</definedName>
    <definedName name="_xlnm.Print_Area" localSheetId="8">'9월일별(순창)'!$A$1:$R$41</definedName>
    <definedName name="_xlnm.Print_Area" localSheetId="12">월별취합!$A$1:$S$57</definedName>
    <definedName name="_xlnm.Print_Titles" localSheetId="12">월별취합!$1:$5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8" i="23" l="1"/>
  <c r="B38" i="23"/>
  <c r="R38" i="20" l="1"/>
  <c r="Q38" i="20"/>
  <c r="P38" i="20"/>
  <c r="O38" i="20"/>
  <c r="N38" i="20"/>
  <c r="M38" i="20"/>
  <c r="L38" i="20"/>
  <c r="Q35" i="13" l="1"/>
  <c r="P35" i="13"/>
  <c r="O35" i="13"/>
  <c r="N35" i="13"/>
  <c r="M35" i="13"/>
  <c r="L35" i="13"/>
  <c r="C42" i="26"/>
  <c r="S10" i="13" s="1"/>
  <c r="B42" i="26"/>
  <c r="R10" i="13" s="1"/>
  <c r="R40" i="26"/>
  <c r="Q13" i="13" s="1"/>
  <c r="Q40" i="26"/>
  <c r="P13" i="13" s="1"/>
  <c r="P40" i="26"/>
  <c r="O13" i="13" s="1"/>
  <c r="O40" i="26"/>
  <c r="N13" i="13" s="1"/>
  <c r="N40" i="26"/>
  <c r="M13" i="13" s="1"/>
  <c r="M40" i="26"/>
  <c r="L13" i="13" s="1"/>
  <c r="L40" i="26"/>
  <c r="K40" i="26"/>
  <c r="K13" i="13" s="1"/>
  <c r="J40" i="26"/>
  <c r="J13" i="13" s="1"/>
  <c r="I40" i="26"/>
  <c r="I13" i="13" s="1"/>
  <c r="H40" i="26"/>
  <c r="H13" i="13" s="1"/>
  <c r="G40" i="26"/>
  <c r="G13" i="13" s="1"/>
  <c r="F40" i="26"/>
  <c r="F13" i="13" s="1"/>
  <c r="E40" i="26"/>
  <c r="C40" i="26"/>
  <c r="S13" i="13" s="1"/>
  <c r="B40" i="26"/>
  <c r="R13" i="13" s="1"/>
  <c r="R39" i="26"/>
  <c r="Q12" i="13" s="1"/>
  <c r="Q39" i="26"/>
  <c r="P12" i="13" s="1"/>
  <c r="P39" i="26"/>
  <c r="O12" i="13" s="1"/>
  <c r="O39" i="26"/>
  <c r="N12" i="13" s="1"/>
  <c r="N39" i="26"/>
  <c r="M12" i="13" s="1"/>
  <c r="M39" i="26"/>
  <c r="L12" i="13" s="1"/>
  <c r="L39" i="26"/>
  <c r="K39" i="26"/>
  <c r="K12" i="13" s="1"/>
  <c r="J39" i="26"/>
  <c r="J12" i="13" s="1"/>
  <c r="I39" i="26"/>
  <c r="I12" i="13" s="1"/>
  <c r="H39" i="26"/>
  <c r="H12" i="13" s="1"/>
  <c r="G39" i="26"/>
  <c r="G12" i="13" s="1"/>
  <c r="F39" i="26"/>
  <c r="F12" i="13" s="1"/>
  <c r="E39" i="26"/>
  <c r="C39" i="26"/>
  <c r="S12" i="13" s="1"/>
  <c r="B39" i="26"/>
  <c r="R12" i="13" s="1"/>
  <c r="R38" i="26"/>
  <c r="Q11" i="13" s="1"/>
  <c r="Q38" i="26"/>
  <c r="P11" i="13" s="1"/>
  <c r="P38" i="26"/>
  <c r="O11" i="13" s="1"/>
  <c r="O38" i="26"/>
  <c r="N11" i="13" s="1"/>
  <c r="N38" i="26"/>
  <c r="M11" i="13" s="1"/>
  <c r="M38" i="26"/>
  <c r="L11" i="13" s="1"/>
  <c r="L38" i="26"/>
  <c r="K38" i="26"/>
  <c r="K11" i="13" s="1"/>
  <c r="J38" i="26"/>
  <c r="J11" i="13" s="1"/>
  <c r="I38" i="26"/>
  <c r="I11" i="13" s="1"/>
  <c r="H38" i="26"/>
  <c r="H11" i="13" s="1"/>
  <c r="G38" i="26"/>
  <c r="G11" i="13" s="1"/>
  <c r="F38" i="26"/>
  <c r="F11" i="13" s="1"/>
  <c r="E38" i="26"/>
  <c r="C38" i="26"/>
  <c r="S11" i="13" s="1"/>
  <c r="B38" i="26"/>
  <c r="R11" i="13" s="1"/>
  <c r="C42" i="25"/>
  <c r="S14" i="13" s="1"/>
  <c r="B42" i="25"/>
  <c r="R14" i="13" s="1"/>
  <c r="R40" i="25"/>
  <c r="Q17" i="13" s="1"/>
  <c r="Q40" i="25"/>
  <c r="P17" i="13" s="1"/>
  <c r="P40" i="25"/>
  <c r="O17" i="13" s="1"/>
  <c r="O40" i="25"/>
  <c r="N17" i="13" s="1"/>
  <c r="N40" i="25"/>
  <c r="M17" i="13" s="1"/>
  <c r="M40" i="25"/>
  <c r="L17" i="13" s="1"/>
  <c r="L40" i="25"/>
  <c r="K40" i="25"/>
  <c r="K17" i="13" s="1"/>
  <c r="J40" i="25"/>
  <c r="J17" i="13" s="1"/>
  <c r="I40" i="25"/>
  <c r="I17" i="13" s="1"/>
  <c r="H40" i="25"/>
  <c r="H17" i="13" s="1"/>
  <c r="G40" i="25"/>
  <c r="G17" i="13" s="1"/>
  <c r="F40" i="25"/>
  <c r="F17" i="13" s="1"/>
  <c r="E40" i="25"/>
  <c r="C40" i="25"/>
  <c r="S17" i="13" s="1"/>
  <c r="B40" i="25"/>
  <c r="R17" i="13" s="1"/>
  <c r="R39" i="25"/>
  <c r="Q16" i="13" s="1"/>
  <c r="Q39" i="25"/>
  <c r="P16" i="13" s="1"/>
  <c r="P39" i="25"/>
  <c r="O16" i="13" s="1"/>
  <c r="O39" i="25"/>
  <c r="N16" i="13" s="1"/>
  <c r="N39" i="25"/>
  <c r="M16" i="13" s="1"/>
  <c r="M39" i="25"/>
  <c r="L16" i="13" s="1"/>
  <c r="L39" i="25"/>
  <c r="K39" i="25"/>
  <c r="K16" i="13" s="1"/>
  <c r="J39" i="25"/>
  <c r="J16" i="13" s="1"/>
  <c r="I39" i="25"/>
  <c r="I16" i="13" s="1"/>
  <c r="H39" i="25"/>
  <c r="H16" i="13" s="1"/>
  <c r="G39" i="25"/>
  <c r="G16" i="13" s="1"/>
  <c r="F39" i="25"/>
  <c r="F16" i="13" s="1"/>
  <c r="E39" i="25"/>
  <c r="C39" i="25"/>
  <c r="S16" i="13" s="1"/>
  <c r="B39" i="25"/>
  <c r="R16" i="13" s="1"/>
  <c r="R38" i="25"/>
  <c r="Q15" i="13" s="1"/>
  <c r="Q38" i="25"/>
  <c r="P15" i="13" s="1"/>
  <c r="P38" i="25"/>
  <c r="O15" i="13" s="1"/>
  <c r="O38" i="25"/>
  <c r="N15" i="13" s="1"/>
  <c r="N38" i="25"/>
  <c r="M15" i="13" s="1"/>
  <c r="M38" i="25"/>
  <c r="L15" i="13" s="1"/>
  <c r="L38" i="25"/>
  <c r="K38" i="25"/>
  <c r="K15" i="13" s="1"/>
  <c r="J38" i="25"/>
  <c r="J15" i="13" s="1"/>
  <c r="I38" i="25"/>
  <c r="I15" i="13" s="1"/>
  <c r="H38" i="25"/>
  <c r="H15" i="13" s="1"/>
  <c r="G38" i="25"/>
  <c r="G15" i="13" s="1"/>
  <c r="F38" i="25"/>
  <c r="F15" i="13" s="1"/>
  <c r="E38" i="25"/>
  <c r="C38" i="25"/>
  <c r="S15" i="13" s="1"/>
  <c r="B38" i="25"/>
  <c r="R15" i="13" s="1"/>
  <c r="C42" i="24"/>
  <c r="S18" i="13" s="1"/>
  <c r="B42" i="24"/>
  <c r="R18" i="13" s="1"/>
  <c r="R40" i="24"/>
  <c r="Q21" i="13" s="1"/>
  <c r="Q40" i="24"/>
  <c r="P21" i="13" s="1"/>
  <c r="P40" i="24"/>
  <c r="O21" i="13" s="1"/>
  <c r="O40" i="24"/>
  <c r="N21" i="13" s="1"/>
  <c r="N40" i="24"/>
  <c r="M21" i="13" s="1"/>
  <c r="M40" i="24"/>
  <c r="L21" i="13" s="1"/>
  <c r="L40" i="24"/>
  <c r="K40" i="24"/>
  <c r="K21" i="13" s="1"/>
  <c r="J40" i="24"/>
  <c r="J21" i="13" s="1"/>
  <c r="I40" i="24"/>
  <c r="I21" i="13" s="1"/>
  <c r="H40" i="24"/>
  <c r="H21" i="13" s="1"/>
  <c r="G40" i="24"/>
  <c r="G21" i="13" s="1"/>
  <c r="F40" i="24"/>
  <c r="F21" i="13" s="1"/>
  <c r="E40" i="24"/>
  <c r="C40" i="24"/>
  <c r="S21" i="13" s="1"/>
  <c r="B40" i="24"/>
  <c r="R21" i="13" s="1"/>
  <c r="R39" i="24"/>
  <c r="Q20" i="13" s="1"/>
  <c r="Q39" i="24"/>
  <c r="P20" i="13" s="1"/>
  <c r="P39" i="24"/>
  <c r="O20" i="13" s="1"/>
  <c r="O39" i="24"/>
  <c r="N20" i="13" s="1"/>
  <c r="N39" i="24"/>
  <c r="M20" i="13" s="1"/>
  <c r="M39" i="24"/>
  <c r="L20" i="13" s="1"/>
  <c r="L39" i="24"/>
  <c r="K39" i="24"/>
  <c r="K20" i="13" s="1"/>
  <c r="J39" i="24"/>
  <c r="J20" i="13" s="1"/>
  <c r="I39" i="24"/>
  <c r="I20" i="13" s="1"/>
  <c r="H39" i="24"/>
  <c r="H20" i="13" s="1"/>
  <c r="G39" i="24"/>
  <c r="G20" i="13" s="1"/>
  <c r="F39" i="24"/>
  <c r="F20" i="13" s="1"/>
  <c r="E39" i="24"/>
  <c r="C39" i="24"/>
  <c r="S20" i="13" s="1"/>
  <c r="B39" i="24"/>
  <c r="R20" i="13" s="1"/>
  <c r="R38" i="24"/>
  <c r="Q19" i="13" s="1"/>
  <c r="Q38" i="24"/>
  <c r="P19" i="13" s="1"/>
  <c r="P38" i="24"/>
  <c r="O19" i="13" s="1"/>
  <c r="O38" i="24"/>
  <c r="N19" i="13" s="1"/>
  <c r="N38" i="24"/>
  <c r="M19" i="13" s="1"/>
  <c r="M38" i="24"/>
  <c r="L19" i="13" s="1"/>
  <c r="L38" i="24"/>
  <c r="K38" i="24"/>
  <c r="K19" i="13" s="1"/>
  <c r="J38" i="24"/>
  <c r="J19" i="13" s="1"/>
  <c r="I38" i="24"/>
  <c r="I19" i="13" s="1"/>
  <c r="H38" i="24"/>
  <c r="H19" i="13" s="1"/>
  <c r="G38" i="24"/>
  <c r="G19" i="13" s="1"/>
  <c r="F38" i="24"/>
  <c r="F19" i="13" s="1"/>
  <c r="E38" i="24"/>
  <c r="C38" i="24"/>
  <c r="S19" i="13" s="1"/>
  <c r="B38" i="24"/>
  <c r="R19" i="13" s="1"/>
  <c r="C42" i="23"/>
  <c r="S22" i="13" s="1"/>
  <c r="B42" i="23"/>
  <c r="R22" i="13" s="1"/>
  <c r="R40" i="23"/>
  <c r="Q25" i="13" s="1"/>
  <c r="Q40" i="23"/>
  <c r="P25" i="13" s="1"/>
  <c r="P40" i="23"/>
  <c r="O25" i="13" s="1"/>
  <c r="O40" i="23"/>
  <c r="N25" i="13" s="1"/>
  <c r="N40" i="23"/>
  <c r="M25" i="13" s="1"/>
  <c r="M40" i="23"/>
  <c r="L25" i="13" s="1"/>
  <c r="L40" i="23"/>
  <c r="K40" i="23"/>
  <c r="K25" i="13" s="1"/>
  <c r="J40" i="23"/>
  <c r="J25" i="13" s="1"/>
  <c r="I40" i="23"/>
  <c r="I25" i="13" s="1"/>
  <c r="H40" i="23"/>
  <c r="H25" i="13" s="1"/>
  <c r="G40" i="23"/>
  <c r="G25" i="13" s="1"/>
  <c r="F40" i="23"/>
  <c r="F25" i="13" s="1"/>
  <c r="E40" i="23"/>
  <c r="C40" i="23"/>
  <c r="S25" i="13" s="1"/>
  <c r="B40" i="23"/>
  <c r="R25" i="13" s="1"/>
  <c r="R39" i="23"/>
  <c r="Q24" i="13" s="1"/>
  <c r="Q39" i="23"/>
  <c r="P24" i="13" s="1"/>
  <c r="P39" i="23"/>
  <c r="O24" i="13" s="1"/>
  <c r="O39" i="23"/>
  <c r="N24" i="13" s="1"/>
  <c r="N39" i="23"/>
  <c r="M24" i="13" s="1"/>
  <c r="M39" i="23"/>
  <c r="L24" i="13" s="1"/>
  <c r="L39" i="23"/>
  <c r="K39" i="23"/>
  <c r="K24" i="13" s="1"/>
  <c r="J39" i="23"/>
  <c r="J24" i="13" s="1"/>
  <c r="I39" i="23"/>
  <c r="I24" i="13" s="1"/>
  <c r="H39" i="23"/>
  <c r="H24" i="13" s="1"/>
  <c r="G39" i="23"/>
  <c r="G24" i="13" s="1"/>
  <c r="F39" i="23"/>
  <c r="F24" i="13" s="1"/>
  <c r="E39" i="23"/>
  <c r="C39" i="23"/>
  <c r="S24" i="13" s="1"/>
  <c r="B39" i="23"/>
  <c r="R24" i="13" s="1"/>
  <c r="R38" i="23"/>
  <c r="Q23" i="13" s="1"/>
  <c r="Q38" i="23"/>
  <c r="P23" i="13" s="1"/>
  <c r="P38" i="23"/>
  <c r="O23" i="13" s="1"/>
  <c r="O38" i="23"/>
  <c r="N23" i="13" s="1"/>
  <c r="N38" i="23"/>
  <c r="M23" i="13" s="1"/>
  <c r="M38" i="23"/>
  <c r="L23" i="13" s="1"/>
  <c r="L38" i="23"/>
  <c r="K38" i="23"/>
  <c r="K23" i="13" s="1"/>
  <c r="J38" i="23"/>
  <c r="J23" i="13" s="1"/>
  <c r="I38" i="23"/>
  <c r="I23" i="13" s="1"/>
  <c r="H38" i="23"/>
  <c r="H23" i="13" s="1"/>
  <c r="G38" i="23"/>
  <c r="G23" i="13" s="1"/>
  <c r="F38" i="23"/>
  <c r="F23" i="13" s="1"/>
  <c r="E38" i="23"/>
  <c r="S23" i="13"/>
  <c r="R23" i="13"/>
  <c r="C42" i="22"/>
  <c r="S26" i="13" s="1"/>
  <c r="B42" i="22"/>
  <c r="R26" i="13" s="1"/>
  <c r="R40" i="22"/>
  <c r="Q29" i="13" s="1"/>
  <c r="Q40" i="22"/>
  <c r="P29" i="13" s="1"/>
  <c r="P40" i="22"/>
  <c r="O29" i="13" s="1"/>
  <c r="O40" i="22"/>
  <c r="N29" i="13" s="1"/>
  <c r="N40" i="22"/>
  <c r="M29" i="13" s="1"/>
  <c r="M40" i="22"/>
  <c r="L29" i="13" s="1"/>
  <c r="L40" i="22"/>
  <c r="K40" i="22"/>
  <c r="K29" i="13" s="1"/>
  <c r="J40" i="22"/>
  <c r="J29" i="13" s="1"/>
  <c r="I40" i="22"/>
  <c r="I29" i="13" s="1"/>
  <c r="H40" i="22"/>
  <c r="H29" i="13" s="1"/>
  <c r="G40" i="22"/>
  <c r="G29" i="13" s="1"/>
  <c r="F40" i="22"/>
  <c r="F29" i="13" s="1"/>
  <c r="E40" i="22"/>
  <c r="C40" i="22"/>
  <c r="S29" i="13" s="1"/>
  <c r="B40" i="22"/>
  <c r="R29" i="13" s="1"/>
  <c r="R39" i="22"/>
  <c r="Q28" i="13" s="1"/>
  <c r="Q39" i="22"/>
  <c r="P28" i="13" s="1"/>
  <c r="P39" i="22"/>
  <c r="O28" i="13" s="1"/>
  <c r="O39" i="22"/>
  <c r="N28" i="13" s="1"/>
  <c r="N39" i="22"/>
  <c r="M28" i="13" s="1"/>
  <c r="M39" i="22"/>
  <c r="L28" i="13" s="1"/>
  <c r="L39" i="22"/>
  <c r="K39" i="22"/>
  <c r="K28" i="13" s="1"/>
  <c r="J39" i="22"/>
  <c r="J28" i="13" s="1"/>
  <c r="I39" i="22"/>
  <c r="I28" i="13" s="1"/>
  <c r="H39" i="22"/>
  <c r="H28" i="13" s="1"/>
  <c r="G39" i="22"/>
  <c r="G28" i="13" s="1"/>
  <c r="F39" i="22"/>
  <c r="F28" i="13" s="1"/>
  <c r="E39" i="22"/>
  <c r="C39" i="22"/>
  <c r="S28" i="13" s="1"/>
  <c r="B39" i="22"/>
  <c r="R28" i="13" s="1"/>
  <c r="R38" i="22"/>
  <c r="Q27" i="13" s="1"/>
  <c r="Q38" i="22"/>
  <c r="P27" i="13" s="1"/>
  <c r="P38" i="22"/>
  <c r="O27" i="13" s="1"/>
  <c r="O38" i="22"/>
  <c r="N27" i="13" s="1"/>
  <c r="N38" i="22"/>
  <c r="M27" i="13" s="1"/>
  <c r="M38" i="22"/>
  <c r="L27" i="13" s="1"/>
  <c r="L38" i="22"/>
  <c r="K38" i="22"/>
  <c r="K27" i="13" s="1"/>
  <c r="J38" i="22"/>
  <c r="J27" i="13" s="1"/>
  <c r="I38" i="22"/>
  <c r="I27" i="13" s="1"/>
  <c r="H38" i="22"/>
  <c r="H27" i="13" s="1"/>
  <c r="G38" i="22"/>
  <c r="G27" i="13" s="1"/>
  <c r="F38" i="22"/>
  <c r="F27" i="13" s="1"/>
  <c r="E38" i="22"/>
  <c r="C38" i="22"/>
  <c r="S27" i="13" s="1"/>
  <c r="B38" i="22"/>
  <c r="R27" i="13" s="1"/>
  <c r="C42" i="21"/>
  <c r="S30" i="13" s="1"/>
  <c r="B42" i="21"/>
  <c r="R30" i="13" s="1"/>
  <c r="R40" i="21"/>
  <c r="Q33" i="13" s="1"/>
  <c r="Q40" i="21"/>
  <c r="P33" i="13" s="1"/>
  <c r="P40" i="21"/>
  <c r="O33" i="13" s="1"/>
  <c r="O40" i="21"/>
  <c r="N33" i="13" s="1"/>
  <c r="N40" i="21"/>
  <c r="M33" i="13" s="1"/>
  <c r="M40" i="21"/>
  <c r="L33" i="13" s="1"/>
  <c r="L40" i="21"/>
  <c r="K40" i="21"/>
  <c r="K33" i="13" s="1"/>
  <c r="J40" i="21"/>
  <c r="J33" i="13" s="1"/>
  <c r="I40" i="21"/>
  <c r="I33" i="13" s="1"/>
  <c r="H40" i="21"/>
  <c r="H33" i="13" s="1"/>
  <c r="G40" i="21"/>
  <c r="G33" i="13" s="1"/>
  <c r="F40" i="21"/>
  <c r="F33" i="13" s="1"/>
  <c r="E40" i="21"/>
  <c r="C40" i="21"/>
  <c r="S33" i="13" s="1"/>
  <c r="B40" i="21"/>
  <c r="R33" i="13" s="1"/>
  <c r="R39" i="21"/>
  <c r="Q32" i="13" s="1"/>
  <c r="Q39" i="21"/>
  <c r="P32" i="13" s="1"/>
  <c r="P39" i="21"/>
  <c r="O32" i="13" s="1"/>
  <c r="O39" i="21"/>
  <c r="N32" i="13" s="1"/>
  <c r="N39" i="21"/>
  <c r="M32" i="13" s="1"/>
  <c r="M39" i="21"/>
  <c r="L32" i="13" s="1"/>
  <c r="L39" i="21"/>
  <c r="K39" i="21"/>
  <c r="K32" i="13" s="1"/>
  <c r="J39" i="21"/>
  <c r="J32" i="13" s="1"/>
  <c r="I39" i="21"/>
  <c r="I32" i="13" s="1"/>
  <c r="H39" i="21"/>
  <c r="H32" i="13" s="1"/>
  <c r="G39" i="21"/>
  <c r="G32" i="13" s="1"/>
  <c r="F39" i="21"/>
  <c r="F32" i="13" s="1"/>
  <c r="E39" i="21"/>
  <c r="C39" i="21"/>
  <c r="S32" i="13" s="1"/>
  <c r="B39" i="21"/>
  <c r="R32" i="13" s="1"/>
  <c r="R38" i="21"/>
  <c r="Q31" i="13" s="1"/>
  <c r="Q38" i="21"/>
  <c r="P31" i="13" s="1"/>
  <c r="P38" i="21"/>
  <c r="O31" i="13" s="1"/>
  <c r="O38" i="21"/>
  <c r="N31" i="13" s="1"/>
  <c r="N38" i="21"/>
  <c r="M31" i="13" s="1"/>
  <c r="M38" i="21"/>
  <c r="L31" i="13" s="1"/>
  <c r="L38" i="21"/>
  <c r="K38" i="21"/>
  <c r="K31" i="13" s="1"/>
  <c r="J38" i="21"/>
  <c r="J31" i="13" s="1"/>
  <c r="I38" i="21"/>
  <c r="I31" i="13" s="1"/>
  <c r="H38" i="21"/>
  <c r="H31" i="13" s="1"/>
  <c r="G38" i="21"/>
  <c r="G31" i="13" s="1"/>
  <c r="F38" i="21"/>
  <c r="F31" i="13" s="1"/>
  <c r="E38" i="21"/>
  <c r="C38" i="21"/>
  <c r="S31" i="13" s="1"/>
  <c r="B38" i="21"/>
  <c r="R31" i="13" s="1"/>
  <c r="C42" i="20"/>
  <c r="S34" i="13" s="1"/>
  <c r="B42" i="20"/>
  <c r="R34" i="13" s="1"/>
  <c r="R40" i="20"/>
  <c r="Q37" i="13" s="1"/>
  <c r="Q40" i="20"/>
  <c r="P37" i="13" s="1"/>
  <c r="P40" i="20"/>
  <c r="O37" i="13" s="1"/>
  <c r="O40" i="20"/>
  <c r="N37" i="13" s="1"/>
  <c r="N40" i="20"/>
  <c r="M37" i="13" s="1"/>
  <c r="M40" i="20"/>
  <c r="L37" i="13" s="1"/>
  <c r="L40" i="20"/>
  <c r="K40" i="20"/>
  <c r="K37" i="13" s="1"/>
  <c r="J40" i="20"/>
  <c r="J37" i="13" s="1"/>
  <c r="I40" i="20"/>
  <c r="I37" i="13" s="1"/>
  <c r="H40" i="20"/>
  <c r="H37" i="13" s="1"/>
  <c r="G40" i="20"/>
  <c r="G37" i="13" s="1"/>
  <c r="F40" i="20"/>
  <c r="F37" i="13" s="1"/>
  <c r="E40" i="20"/>
  <c r="C40" i="20"/>
  <c r="S37" i="13" s="1"/>
  <c r="B40" i="20"/>
  <c r="R37" i="13" s="1"/>
  <c r="R39" i="20"/>
  <c r="Q36" i="13" s="1"/>
  <c r="Q39" i="20"/>
  <c r="P36" i="13" s="1"/>
  <c r="P39" i="20"/>
  <c r="O36" i="13" s="1"/>
  <c r="O39" i="20"/>
  <c r="N36" i="13" s="1"/>
  <c r="N39" i="20"/>
  <c r="M36" i="13" s="1"/>
  <c r="M39" i="20"/>
  <c r="L36" i="13" s="1"/>
  <c r="L39" i="20"/>
  <c r="K39" i="20"/>
  <c r="K36" i="13" s="1"/>
  <c r="J39" i="20"/>
  <c r="J36" i="13" s="1"/>
  <c r="I39" i="20"/>
  <c r="I36" i="13" s="1"/>
  <c r="H39" i="20"/>
  <c r="H36" i="13" s="1"/>
  <c r="G39" i="20"/>
  <c r="G36" i="13" s="1"/>
  <c r="F39" i="20"/>
  <c r="F36" i="13" s="1"/>
  <c r="E39" i="20"/>
  <c r="C39" i="20"/>
  <c r="S36" i="13" s="1"/>
  <c r="B39" i="20"/>
  <c r="R36" i="13" s="1"/>
  <c r="K38" i="20"/>
  <c r="K35" i="13" s="1"/>
  <c r="J38" i="20"/>
  <c r="J35" i="13" s="1"/>
  <c r="I38" i="20"/>
  <c r="I35" i="13" s="1"/>
  <c r="H38" i="20"/>
  <c r="H35" i="13" s="1"/>
  <c r="G38" i="20"/>
  <c r="G35" i="13" s="1"/>
  <c r="F38" i="20"/>
  <c r="F35" i="13" s="1"/>
  <c r="E38" i="20"/>
  <c r="C38" i="20"/>
  <c r="S35" i="13" s="1"/>
  <c r="B38" i="20"/>
  <c r="R35" i="13" s="1"/>
  <c r="C42" i="19"/>
  <c r="S38" i="13" s="1"/>
  <c r="B42" i="19"/>
  <c r="R38" i="13" s="1"/>
  <c r="R40" i="19"/>
  <c r="Q41" i="13" s="1"/>
  <c r="Q40" i="19"/>
  <c r="P41" i="13" s="1"/>
  <c r="P40" i="19"/>
  <c r="O41" i="13" s="1"/>
  <c r="O40" i="19"/>
  <c r="N41" i="13" s="1"/>
  <c r="N40" i="19"/>
  <c r="M41" i="13" s="1"/>
  <c r="M40" i="19"/>
  <c r="L41" i="13" s="1"/>
  <c r="L40" i="19"/>
  <c r="K40" i="19"/>
  <c r="K41" i="13" s="1"/>
  <c r="J40" i="19"/>
  <c r="J41" i="13" s="1"/>
  <c r="I40" i="19"/>
  <c r="I41" i="13" s="1"/>
  <c r="H40" i="19"/>
  <c r="H41" i="13" s="1"/>
  <c r="G40" i="19"/>
  <c r="G41" i="13" s="1"/>
  <c r="F40" i="19"/>
  <c r="F41" i="13" s="1"/>
  <c r="E40" i="19"/>
  <c r="C40" i="19"/>
  <c r="S41" i="13" s="1"/>
  <c r="B40" i="19"/>
  <c r="R41" i="13" s="1"/>
  <c r="R39" i="19"/>
  <c r="Q40" i="13" s="1"/>
  <c r="Q39" i="19"/>
  <c r="P40" i="13" s="1"/>
  <c r="P39" i="19"/>
  <c r="O40" i="13" s="1"/>
  <c r="O39" i="19"/>
  <c r="N40" i="13" s="1"/>
  <c r="N39" i="19"/>
  <c r="M40" i="13" s="1"/>
  <c r="M39" i="19"/>
  <c r="L40" i="13" s="1"/>
  <c r="L39" i="19"/>
  <c r="K39" i="19"/>
  <c r="K40" i="13" s="1"/>
  <c r="J39" i="19"/>
  <c r="J40" i="13" s="1"/>
  <c r="I39" i="19"/>
  <c r="I40" i="13" s="1"/>
  <c r="H39" i="19"/>
  <c r="H40" i="13" s="1"/>
  <c r="G39" i="19"/>
  <c r="G40" i="13" s="1"/>
  <c r="F39" i="19"/>
  <c r="F40" i="13" s="1"/>
  <c r="E39" i="19"/>
  <c r="C39" i="19"/>
  <c r="S40" i="13" s="1"/>
  <c r="B39" i="19"/>
  <c r="R40" i="13" s="1"/>
  <c r="R38" i="19"/>
  <c r="Q39" i="13" s="1"/>
  <c r="Q38" i="19"/>
  <c r="P39" i="13" s="1"/>
  <c r="P38" i="19"/>
  <c r="O39" i="13" s="1"/>
  <c r="O38" i="19"/>
  <c r="N39" i="13" s="1"/>
  <c r="N38" i="19"/>
  <c r="M39" i="13" s="1"/>
  <c r="M38" i="19"/>
  <c r="L39" i="13" s="1"/>
  <c r="L38" i="19"/>
  <c r="K38" i="19"/>
  <c r="K39" i="13" s="1"/>
  <c r="J38" i="19"/>
  <c r="J39" i="13" s="1"/>
  <c r="I38" i="19"/>
  <c r="I39" i="13" s="1"/>
  <c r="H38" i="19"/>
  <c r="H39" i="13" s="1"/>
  <c r="G38" i="19"/>
  <c r="G39" i="13" s="1"/>
  <c r="F38" i="19"/>
  <c r="F39" i="13" s="1"/>
  <c r="E38" i="19"/>
  <c r="C38" i="19"/>
  <c r="S39" i="13" s="1"/>
  <c r="B38" i="19"/>
  <c r="R39" i="13" s="1"/>
  <c r="C42" i="18"/>
  <c r="S54" i="13" s="1"/>
  <c r="B42" i="18"/>
  <c r="R54" i="13" s="1"/>
  <c r="R40" i="18"/>
  <c r="Q57" i="13" s="1"/>
  <c r="Q40" i="18"/>
  <c r="P57" i="13" s="1"/>
  <c r="P40" i="18"/>
  <c r="O57" i="13" s="1"/>
  <c r="O40" i="18"/>
  <c r="N57" i="13" s="1"/>
  <c r="N40" i="18"/>
  <c r="M57" i="13" s="1"/>
  <c r="M40" i="18"/>
  <c r="L57" i="13" s="1"/>
  <c r="L40" i="18"/>
  <c r="K40" i="18"/>
  <c r="K57" i="13" s="1"/>
  <c r="J40" i="18"/>
  <c r="J57" i="13" s="1"/>
  <c r="I40" i="18"/>
  <c r="I57" i="13" s="1"/>
  <c r="H40" i="18"/>
  <c r="H57" i="13" s="1"/>
  <c r="G40" i="18"/>
  <c r="G57" i="13" s="1"/>
  <c r="F40" i="18"/>
  <c r="F57" i="13" s="1"/>
  <c r="E40" i="18"/>
  <c r="C40" i="18"/>
  <c r="S57" i="13" s="1"/>
  <c r="B40" i="18"/>
  <c r="R57" i="13" s="1"/>
  <c r="R39" i="18"/>
  <c r="Q56" i="13" s="1"/>
  <c r="Q39" i="18"/>
  <c r="P56" i="13" s="1"/>
  <c r="P39" i="18"/>
  <c r="O56" i="13" s="1"/>
  <c r="O39" i="18"/>
  <c r="N56" i="13" s="1"/>
  <c r="N39" i="18"/>
  <c r="M56" i="13" s="1"/>
  <c r="M39" i="18"/>
  <c r="L56" i="13" s="1"/>
  <c r="L39" i="18"/>
  <c r="K39" i="18"/>
  <c r="K56" i="13" s="1"/>
  <c r="J39" i="18"/>
  <c r="J56" i="13" s="1"/>
  <c r="I39" i="18"/>
  <c r="I56" i="13" s="1"/>
  <c r="H39" i="18"/>
  <c r="H56" i="13" s="1"/>
  <c r="G39" i="18"/>
  <c r="G56" i="13" s="1"/>
  <c r="F39" i="18"/>
  <c r="F56" i="13" s="1"/>
  <c r="E39" i="18"/>
  <c r="C39" i="18"/>
  <c r="S56" i="13" s="1"/>
  <c r="B39" i="18"/>
  <c r="R56" i="13" s="1"/>
  <c r="R38" i="18"/>
  <c r="Q55" i="13" s="1"/>
  <c r="Q38" i="18"/>
  <c r="P55" i="13" s="1"/>
  <c r="P38" i="18"/>
  <c r="O55" i="13" s="1"/>
  <c r="O38" i="18"/>
  <c r="N55" i="13" s="1"/>
  <c r="N38" i="18"/>
  <c r="M55" i="13" s="1"/>
  <c r="M38" i="18"/>
  <c r="L55" i="13" s="1"/>
  <c r="L38" i="18"/>
  <c r="K38" i="18"/>
  <c r="K55" i="13" s="1"/>
  <c r="J38" i="18"/>
  <c r="J55" i="13" s="1"/>
  <c r="I38" i="18"/>
  <c r="I55" i="13" s="1"/>
  <c r="H38" i="18"/>
  <c r="H55" i="13" s="1"/>
  <c r="G38" i="18"/>
  <c r="G55" i="13" s="1"/>
  <c r="F38" i="18"/>
  <c r="F55" i="13" s="1"/>
  <c r="E38" i="18"/>
  <c r="C38" i="18"/>
  <c r="S55" i="13" s="1"/>
  <c r="B38" i="18"/>
  <c r="R55" i="13" s="1"/>
  <c r="C42" i="17"/>
  <c r="S50" i="13" s="1"/>
  <c r="B42" i="17"/>
  <c r="R50" i="13" s="1"/>
  <c r="R40" i="17"/>
  <c r="Q53" i="13" s="1"/>
  <c r="Q40" i="17"/>
  <c r="P53" i="13" s="1"/>
  <c r="P40" i="17"/>
  <c r="O53" i="13" s="1"/>
  <c r="O40" i="17"/>
  <c r="N53" i="13" s="1"/>
  <c r="N40" i="17"/>
  <c r="M53" i="13" s="1"/>
  <c r="M40" i="17"/>
  <c r="L53" i="13" s="1"/>
  <c r="L40" i="17"/>
  <c r="K40" i="17"/>
  <c r="K53" i="13" s="1"/>
  <c r="J40" i="17"/>
  <c r="J53" i="13" s="1"/>
  <c r="I40" i="17"/>
  <c r="I53" i="13" s="1"/>
  <c r="H40" i="17"/>
  <c r="H53" i="13" s="1"/>
  <c r="G40" i="17"/>
  <c r="G53" i="13" s="1"/>
  <c r="F40" i="17"/>
  <c r="F53" i="13" s="1"/>
  <c r="E40" i="17"/>
  <c r="C40" i="17"/>
  <c r="S53" i="13" s="1"/>
  <c r="B40" i="17"/>
  <c r="R53" i="13" s="1"/>
  <c r="R39" i="17"/>
  <c r="Q52" i="13" s="1"/>
  <c r="Q39" i="17"/>
  <c r="P52" i="13" s="1"/>
  <c r="P39" i="17"/>
  <c r="O52" i="13" s="1"/>
  <c r="O39" i="17"/>
  <c r="N52" i="13" s="1"/>
  <c r="N39" i="17"/>
  <c r="M52" i="13" s="1"/>
  <c r="M39" i="17"/>
  <c r="L52" i="13" s="1"/>
  <c r="L39" i="17"/>
  <c r="K39" i="17"/>
  <c r="K52" i="13" s="1"/>
  <c r="J39" i="17"/>
  <c r="J52" i="13" s="1"/>
  <c r="I39" i="17"/>
  <c r="I52" i="13" s="1"/>
  <c r="H39" i="17"/>
  <c r="H52" i="13" s="1"/>
  <c r="G39" i="17"/>
  <c r="G52" i="13" s="1"/>
  <c r="F39" i="17"/>
  <c r="F52" i="13" s="1"/>
  <c r="E39" i="17"/>
  <c r="C39" i="17"/>
  <c r="S52" i="13" s="1"/>
  <c r="B39" i="17"/>
  <c r="R52" i="13" s="1"/>
  <c r="R38" i="17"/>
  <c r="Q51" i="13" s="1"/>
  <c r="Q38" i="17"/>
  <c r="P51" i="13" s="1"/>
  <c r="P38" i="17"/>
  <c r="O51" i="13" s="1"/>
  <c r="O38" i="17"/>
  <c r="N51" i="13" s="1"/>
  <c r="N38" i="17"/>
  <c r="M51" i="13" s="1"/>
  <c r="M38" i="17"/>
  <c r="L51" i="13" s="1"/>
  <c r="L38" i="17"/>
  <c r="K38" i="17"/>
  <c r="K51" i="13" s="1"/>
  <c r="J38" i="17"/>
  <c r="J51" i="13" s="1"/>
  <c r="I38" i="17"/>
  <c r="I51" i="13" s="1"/>
  <c r="H38" i="17"/>
  <c r="H51" i="13" s="1"/>
  <c r="G38" i="17"/>
  <c r="G51" i="13" s="1"/>
  <c r="F38" i="17"/>
  <c r="F51" i="13" s="1"/>
  <c r="E38" i="17"/>
  <c r="C38" i="17"/>
  <c r="S51" i="13" s="1"/>
  <c r="B38" i="17"/>
  <c r="R51" i="13" s="1"/>
  <c r="C42" i="16"/>
  <c r="S46" i="13" s="1"/>
  <c r="B42" i="16"/>
  <c r="R46" i="13" s="1"/>
  <c r="R40" i="16"/>
  <c r="Q49" i="13" s="1"/>
  <c r="Q40" i="16"/>
  <c r="P49" i="13" s="1"/>
  <c r="P40" i="16"/>
  <c r="O49" i="13" s="1"/>
  <c r="O40" i="16"/>
  <c r="N49" i="13" s="1"/>
  <c r="N40" i="16"/>
  <c r="M49" i="13" s="1"/>
  <c r="M40" i="16"/>
  <c r="L49" i="13" s="1"/>
  <c r="L40" i="16"/>
  <c r="K40" i="16"/>
  <c r="K49" i="13" s="1"/>
  <c r="J40" i="16"/>
  <c r="J49" i="13" s="1"/>
  <c r="I40" i="16"/>
  <c r="I49" i="13" s="1"/>
  <c r="H40" i="16"/>
  <c r="H49" i="13" s="1"/>
  <c r="G40" i="16"/>
  <c r="G49" i="13" s="1"/>
  <c r="F40" i="16"/>
  <c r="F49" i="13" s="1"/>
  <c r="E40" i="16"/>
  <c r="C40" i="16"/>
  <c r="S49" i="13" s="1"/>
  <c r="B40" i="16"/>
  <c r="R49" i="13" s="1"/>
  <c r="R39" i="16"/>
  <c r="Q48" i="13" s="1"/>
  <c r="Q39" i="16"/>
  <c r="P48" i="13" s="1"/>
  <c r="P39" i="16"/>
  <c r="O48" i="13" s="1"/>
  <c r="O39" i="16"/>
  <c r="N48" i="13" s="1"/>
  <c r="N39" i="16"/>
  <c r="M48" i="13" s="1"/>
  <c r="M39" i="16"/>
  <c r="L48" i="13" s="1"/>
  <c r="L39" i="16"/>
  <c r="K39" i="16"/>
  <c r="K48" i="13" s="1"/>
  <c r="J39" i="16"/>
  <c r="J48" i="13" s="1"/>
  <c r="I39" i="16"/>
  <c r="I48" i="13" s="1"/>
  <c r="H39" i="16"/>
  <c r="H48" i="13" s="1"/>
  <c r="G39" i="16"/>
  <c r="G48" i="13" s="1"/>
  <c r="F39" i="16"/>
  <c r="F48" i="13" s="1"/>
  <c r="E39" i="16"/>
  <c r="C39" i="16"/>
  <c r="S48" i="13" s="1"/>
  <c r="B39" i="16"/>
  <c r="R48" i="13" s="1"/>
  <c r="R38" i="16"/>
  <c r="Q47" i="13" s="1"/>
  <c r="Q38" i="16"/>
  <c r="P47" i="13" s="1"/>
  <c r="P38" i="16"/>
  <c r="O47" i="13" s="1"/>
  <c r="O38" i="16"/>
  <c r="N47" i="13" s="1"/>
  <c r="N38" i="16"/>
  <c r="M47" i="13" s="1"/>
  <c r="M38" i="16"/>
  <c r="L47" i="13" s="1"/>
  <c r="L38" i="16"/>
  <c r="K38" i="16"/>
  <c r="K47" i="13" s="1"/>
  <c r="J38" i="16"/>
  <c r="J47" i="13" s="1"/>
  <c r="I38" i="16"/>
  <c r="I47" i="13" s="1"/>
  <c r="H38" i="16"/>
  <c r="H47" i="13" s="1"/>
  <c r="G38" i="16"/>
  <c r="G47" i="13" s="1"/>
  <c r="F38" i="16"/>
  <c r="F47" i="13" s="1"/>
  <c r="E38" i="16"/>
  <c r="C38" i="16"/>
  <c r="S47" i="13" s="1"/>
  <c r="B38" i="16"/>
  <c r="R47" i="13" s="1"/>
  <c r="C38" i="15" l="1"/>
  <c r="S43" i="13" s="1"/>
  <c r="C39" i="15"/>
  <c r="S44" i="13" s="1"/>
  <c r="C40" i="15"/>
  <c r="S45" i="13" s="1"/>
  <c r="B40" i="15"/>
  <c r="R45" i="13" s="1"/>
  <c r="B39" i="15"/>
  <c r="R44" i="13" s="1"/>
  <c r="B38" i="15"/>
  <c r="R43" i="13" s="1"/>
  <c r="C42" i="15"/>
  <c r="S42" i="13" s="1"/>
  <c r="B42" i="15"/>
  <c r="R42" i="13" s="1"/>
  <c r="R40" i="15" l="1"/>
  <c r="Q45" i="13" s="1"/>
  <c r="Q40" i="15"/>
  <c r="P45" i="13" s="1"/>
  <c r="P40" i="15"/>
  <c r="O45" i="13" s="1"/>
  <c r="O40" i="15"/>
  <c r="N45" i="13" s="1"/>
  <c r="N40" i="15"/>
  <c r="M45" i="13" s="1"/>
  <c r="M40" i="15"/>
  <c r="L45" i="13" s="1"/>
  <c r="L40" i="15"/>
  <c r="K40" i="15"/>
  <c r="K45" i="13" s="1"/>
  <c r="J40" i="15"/>
  <c r="J45" i="13" s="1"/>
  <c r="I40" i="15"/>
  <c r="I45" i="13" s="1"/>
  <c r="H40" i="15"/>
  <c r="H45" i="13" s="1"/>
  <c r="G40" i="15"/>
  <c r="G45" i="13" s="1"/>
  <c r="F40" i="15"/>
  <c r="F45" i="13" s="1"/>
  <c r="E40" i="15"/>
  <c r="R39" i="15"/>
  <c r="Q44" i="13" s="1"/>
  <c r="Q39" i="15"/>
  <c r="P44" i="13" s="1"/>
  <c r="P39" i="15"/>
  <c r="O44" i="13" s="1"/>
  <c r="O39" i="15"/>
  <c r="N44" i="13" s="1"/>
  <c r="N39" i="15"/>
  <c r="M44" i="13" s="1"/>
  <c r="M39" i="15"/>
  <c r="L44" i="13" s="1"/>
  <c r="L39" i="15"/>
  <c r="K39" i="15"/>
  <c r="K44" i="13" s="1"/>
  <c r="J39" i="15"/>
  <c r="J44" i="13" s="1"/>
  <c r="I39" i="15"/>
  <c r="I44" i="13" s="1"/>
  <c r="H39" i="15"/>
  <c r="H44" i="13" s="1"/>
  <c r="G39" i="15"/>
  <c r="G44" i="13" s="1"/>
  <c r="F39" i="15"/>
  <c r="F44" i="13" s="1"/>
  <c r="E39" i="15"/>
  <c r="R38" i="15"/>
  <c r="Q43" i="13" s="1"/>
  <c r="Q38" i="15"/>
  <c r="P43" i="13" s="1"/>
  <c r="P38" i="15"/>
  <c r="O43" i="13" s="1"/>
  <c r="O38" i="15"/>
  <c r="N43" i="13" s="1"/>
  <c r="N38" i="15"/>
  <c r="M43" i="13" s="1"/>
  <c r="M38" i="15"/>
  <c r="L43" i="13" s="1"/>
  <c r="L38" i="15"/>
  <c r="K38" i="15"/>
  <c r="K43" i="13" s="1"/>
  <c r="J38" i="15"/>
  <c r="J43" i="13" s="1"/>
  <c r="I38" i="15"/>
  <c r="I43" i="13" s="1"/>
  <c r="H38" i="15"/>
  <c r="H43" i="13" s="1"/>
  <c r="G38" i="15"/>
  <c r="G43" i="13" s="1"/>
  <c r="F38" i="15"/>
  <c r="F43" i="13" s="1"/>
  <c r="E38" i="15"/>
  <c r="G9" i="13" l="1"/>
  <c r="S8" i="13"/>
  <c r="H8" i="13"/>
  <c r="G8" i="13"/>
  <c r="F7" i="13"/>
  <c r="N7" i="13"/>
  <c r="J7" i="13"/>
  <c r="O8" i="13"/>
  <c r="F9" i="13"/>
  <c r="O9" i="13"/>
  <c r="S6" i="13"/>
  <c r="R8" i="13" l="1"/>
  <c r="Q8" i="13"/>
  <c r="S9" i="13"/>
  <c r="H7" i="13"/>
  <c r="I7" i="13"/>
  <c r="J8" i="13"/>
  <c r="M7" i="13"/>
  <c r="K8" i="13"/>
  <c r="I9" i="13"/>
  <c r="N8" i="13"/>
  <c r="R7" i="13"/>
  <c r="R9" i="13"/>
  <c r="K9" i="13"/>
  <c r="L9" i="13"/>
  <c r="P9" i="13"/>
  <c r="S7" i="13"/>
  <c r="R6" i="13"/>
  <c r="J9" i="13"/>
  <c r="M8" i="13"/>
  <c r="G7" i="13"/>
  <c r="O7" i="13"/>
  <c r="M9" i="13"/>
  <c r="N9" i="13"/>
  <c r="P8" i="13"/>
  <c r="L8" i="13"/>
  <c r="K7" i="13"/>
  <c r="I8" i="13"/>
  <c r="L7" i="13"/>
  <c r="H9" i="13"/>
  <c r="F8" i="13"/>
  <c r="P7" i="13"/>
  <c r="Q7" i="13"/>
</calcChain>
</file>

<file path=xl/sharedStrings.xml><?xml version="1.0" encoding="utf-8"?>
<sst xmlns="http://schemas.openxmlformats.org/spreadsheetml/2006/main" count="531" uniqueCount="67">
  <si>
    <t>일자</t>
    <phoneticPr fontId="2" type="noConversion"/>
  </si>
  <si>
    <t>유        입        수</t>
    <phoneticPr fontId="2" type="noConversion"/>
  </si>
  <si>
    <t>방        류        수</t>
    <phoneticPr fontId="2" type="noConversion"/>
  </si>
  <si>
    <t>BOD</t>
    <phoneticPr fontId="2" type="noConversion"/>
  </si>
  <si>
    <t>SS</t>
    <phoneticPr fontId="2" type="noConversion"/>
  </si>
  <si>
    <t>T-N</t>
    <phoneticPr fontId="2" type="noConversion"/>
  </si>
  <si>
    <t>T-P</t>
    <phoneticPr fontId="2" type="noConversion"/>
  </si>
  <si>
    <t>대장균군수</t>
    <phoneticPr fontId="2" type="noConversion"/>
  </si>
  <si>
    <t>평균</t>
    <phoneticPr fontId="2" type="noConversion"/>
  </si>
  <si>
    <t>최대</t>
    <phoneticPr fontId="2" type="noConversion"/>
  </si>
  <si>
    <t>최소</t>
    <phoneticPr fontId="2" type="noConversion"/>
  </si>
  <si>
    <t>설계</t>
    <phoneticPr fontId="2" type="noConversion"/>
  </si>
  <si>
    <t>TOC</t>
    <phoneticPr fontId="2" type="noConversion"/>
  </si>
  <si>
    <t>pH</t>
    <phoneticPr fontId="2" type="noConversion"/>
  </si>
  <si>
    <t>시군명
(시설명)</t>
    <phoneticPr fontId="11" type="noConversion"/>
  </si>
  <si>
    <t>월별</t>
    <phoneticPr fontId="11" type="noConversion"/>
  </si>
  <si>
    <t>구분</t>
    <phoneticPr fontId="11" type="noConversion"/>
  </si>
  <si>
    <t>유    입    수 (㎎/ℓ)</t>
    <phoneticPr fontId="11" type="noConversion"/>
  </si>
  <si>
    <t>방   류   수 (㎎/ℓ)</t>
    <phoneticPr fontId="11" type="noConversion"/>
  </si>
  <si>
    <t>유입량
(㎥/일)</t>
    <phoneticPr fontId="11" type="noConversion"/>
  </si>
  <si>
    <t>방류량
(㎥/일)</t>
    <phoneticPr fontId="11" type="noConversion"/>
  </si>
  <si>
    <t>BOD</t>
  </si>
  <si>
    <t>TOC</t>
    <phoneticPr fontId="11" type="noConversion"/>
  </si>
  <si>
    <t>SS</t>
  </si>
  <si>
    <t>T-N</t>
  </si>
  <si>
    <t>T-P</t>
  </si>
  <si>
    <t>대장균군수
(개/㎖)</t>
    <phoneticPr fontId="11" type="noConversion"/>
  </si>
  <si>
    <t>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</si>
  <si>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</si>
  <si>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</si>
  <si>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</si>
  <si>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1월</t>
    <phoneticPr fontId="11" type="noConversion"/>
  </si>
  <si>
    <t>2월</t>
    <phoneticPr fontId="11" type="noConversion"/>
  </si>
  <si>
    <t>3월</t>
    <phoneticPr fontId="11" type="noConversion"/>
  </si>
  <si>
    <t>4월</t>
    <phoneticPr fontId="11" type="noConversion"/>
  </si>
  <si>
    <t>5월</t>
    <phoneticPr fontId="11" type="noConversion"/>
  </si>
  <si>
    <t>6월</t>
    <phoneticPr fontId="11" type="noConversion"/>
  </si>
  <si>
    <t>7월</t>
    <phoneticPr fontId="11" type="noConversion"/>
  </si>
  <si>
    <t>8월</t>
    <phoneticPr fontId="11" type="noConversion"/>
  </si>
  <si>
    <t>9월</t>
    <phoneticPr fontId="11" type="noConversion"/>
  </si>
  <si>
    <t>10월</t>
    <phoneticPr fontId="11" type="noConversion"/>
  </si>
  <si>
    <t>11월</t>
    <phoneticPr fontId="11" type="noConversion"/>
  </si>
  <si>
    <t>12월</t>
    <phoneticPr fontId="11" type="noConversion"/>
  </si>
  <si>
    <t>누계</t>
    <phoneticPr fontId="11" type="noConversion"/>
  </si>
  <si>
    <t>시설
용량         (㎥/일)</t>
    <phoneticPr fontId="11" type="noConversion"/>
  </si>
  <si>
    <t>유입량</t>
    <phoneticPr fontId="8" type="noConversion"/>
  </si>
  <si>
    <t>방류량</t>
    <phoneticPr fontId="8" type="noConversion"/>
  </si>
  <si>
    <t xml:space="preserve">       (단위 : ㎎/ℓ, 개/㎖, ㎥/일)</t>
    <phoneticPr fontId="8" type="noConversion"/>
  </si>
  <si>
    <t>(142.3)</t>
    <phoneticPr fontId="8" type="noConversion"/>
  </si>
  <si>
    <t>(18.4)</t>
    <phoneticPr fontId="8" type="noConversion"/>
  </si>
  <si>
    <t>-</t>
    <phoneticPr fontId="8" type="noConversion"/>
  </si>
  <si>
    <t>수온</t>
    <phoneticPr fontId="8" type="noConversion"/>
  </si>
  <si>
    <t>순창공공하수처리시설  수질검사결과</t>
    <phoneticPr fontId="2" type="noConversion"/>
  </si>
  <si>
    <t>순창
하수</t>
    <phoneticPr fontId="11" type="noConversion"/>
  </si>
  <si>
    <t>2025년 1월 (시설용량 : 5100㎥/일)</t>
    <phoneticPr fontId="2" type="noConversion"/>
  </si>
  <si>
    <t xml:space="preserve">순창공공하수처리시설 수질검사 결과 (2025년) </t>
    <phoneticPr fontId="11" type="noConversion"/>
  </si>
  <si>
    <t>2025년 2월 (시설용량 : 5100㎥/일)</t>
    <phoneticPr fontId="2" type="noConversion"/>
  </si>
  <si>
    <t>2025년 5월 (시설용량 : 5100㎥/일)</t>
    <phoneticPr fontId="2" type="noConversion"/>
  </si>
  <si>
    <t>2025년 3월 (시설용량 : 5100㎥/일)</t>
    <phoneticPr fontId="2" type="noConversion"/>
  </si>
  <si>
    <t>2025년 4월 (시설용량 : 5100㎥/일)</t>
    <phoneticPr fontId="2" type="noConversion"/>
  </si>
  <si>
    <t>2025년 6월 (시설용량 : 5100㎥/일)</t>
    <phoneticPr fontId="2" type="noConversion"/>
  </si>
  <si>
    <t>2025년 7월 (시설용량 : 5100㎥/일)</t>
    <phoneticPr fontId="2" type="noConversion"/>
  </si>
  <si>
    <t>2025년 8월 (시설용량 : 5100㎥/일)</t>
    <phoneticPr fontId="2" type="noConversion"/>
  </si>
  <si>
    <t>2025년 9월 (시설용량 : 5100㎥/일)</t>
    <phoneticPr fontId="2" type="noConversion"/>
  </si>
  <si>
    <t>2025년 10월 (시설용량 : 5100㎥/일)</t>
    <phoneticPr fontId="2" type="noConversion"/>
  </si>
  <si>
    <t>2025년 11월 (시설용량 : 5100㎥/일)</t>
    <phoneticPr fontId="2" type="noConversion"/>
  </si>
  <si>
    <t>2025년 12월 (시설용량 : 5100㎥/일)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</si>
</sst>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176" formatCode="0_);[Red]\(0\)"/>
    <numFmt numFmtId="177" formatCode="0.0_);[Red]\(0.0\)"/>
    <numFmt numFmtId="178" formatCode="0.000_);[Red]\(0.000\)"/>
    <numFmt numFmtId="179" formatCode="#,##0.0_);[Red]\(#,##0.0\)"/>
    <numFmt numFmtId="180" formatCode="#,##0.00_);[Red]\(#,##0.00\)"/>
    <numFmt numFmtId="181" formatCode="#,##0.0000_);[Red]\(#,##0.0000\)"/>
    <numFmt numFmtId="182" formatCode="#,##0_);[Red]\(#,##0\)"/>
    <numFmt numFmtId="183" formatCode="#,##0_ "/>
    <numFmt numFmtId="184" formatCode="0.000_ "/>
    <numFmt numFmtId="185" formatCode="_-* #,##0_-;&quot;₩&quot;\!\-* #,##0_-;_-* &quot;-&quot;_-;_-@_-"/>
    <numFmt numFmtId="186" formatCode="###,###,###,##0"/>
    <numFmt numFmtId="187" formatCode="###,###,###,##0.0"/>
    <numFmt numFmtId="188" formatCode="###,###,###,##0.000"/>
    <numFmt numFmtId="189" formatCode="0.0"/>
  </numFmts>
  <fonts count="18" x14ac:knownFonts="1">
    <font>
      <sz val="12"/>
      <name val="바탕체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20"/>
      <name val="돋움"/>
      <family val="3"/>
      <charset val="129"/>
    </font>
    <font>
      <sz val="10"/>
      <name val="돋움"/>
      <family val="3"/>
      <charset val="129"/>
    </font>
    <font>
      <b/>
      <sz val="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바탕체"/>
      <family val="1"/>
      <charset val="129"/>
    </font>
    <font>
      <sz val="12"/>
      <name val="바탕체"/>
      <family val="1"/>
      <charset val="129"/>
    </font>
    <font>
      <b/>
      <sz val="32"/>
      <name val="HY헤드라인M"/>
      <family val="1"/>
      <charset val="129"/>
    </font>
    <font>
      <sz val="8"/>
      <name val="바탕"/>
      <family val="1"/>
      <charset val="129"/>
    </font>
    <font>
      <sz val="12"/>
      <name val="돋움체"/>
      <family val="3"/>
      <charset val="129"/>
    </font>
    <font>
      <sz val="11"/>
      <name val="굴림"/>
      <family val="3"/>
      <charset val="129"/>
    </font>
    <font>
      <sz val="12"/>
      <name val="굴림"/>
      <family val="3"/>
      <charset val="129"/>
    </font>
    <font>
      <sz val="9"/>
      <name val="굴림"/>
      <family val="3"/>
      <charset val="129"/>
    </font>
    <font>
      <sz val="12"/>
      <color indexed="8"/>
      <name val="굴림"/>
      <family val="3"/>
      <charset val="129"/>
    </font>
    <font>
      <sz val="11"/>
      <color theme="1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</patternFill>
    </fill>
  </fills>
  <borders count="6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85" fontId="9" fillId="0" borderId="0" applyFont="0" applyFill="0" applyBorder="0" applyAlignment="0" applyProtection="0"/>
    <xf numFmtId="0" fontId="17" fillId="0" borderId="0"/>
    <xf numFmtId="41" fontId="9" fillId="0" borderId="0" applyFont="0" applyFill="0" applyBorder="0" applyAlignment="0" applyProtection="0">
      <alignment vertical="center"/>
    </xf>
  </cellStyleXfs>
  <cellXfs count="199">
    <xf numFmtId="0" fontId="0" fillId="0" borderId="0" xfId="0"/>
    <xf numFmtId="0" fontId="1" fillId="0" borderId="0" xfId="1"/>
    <xf numFmtId="0" fontId="1" fillId="0" borderId="9" xfId="1" applyBorder="1" applyAlignment="1">
      <alignment horizontal="centerContinuous" vertical="center" shrinkToFit="1"/>
    </xf>
    <xf numFmtId="0" fontId="1" fillId="0" borderId="0" xfId="1" applyAlignment="1">
      <alignment horizontal="centerContinuous" shrinkToFit="1"/>
    </xf>
    <xf numFmtId="0" fontId="1" fillId="0" borderId="0" xfId="1" applyAlignment="1">
      <alignment shrinkToFit="1"/>
    </xf>
    <xf numFmtId="0" fontId="7" fillId="0" borderId="0" xfId="1" applyFont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/>
    </xf>
    <xf numFmtId="41" fontId="1" fillId="0" borderId="0" xfId="1" applyNumberFormat="1"/>
    <xf numFmtId="41" fontId="2" fillId="0" borderId="0" xfId="1" applyNumberFormat="1" applyFont="1"/>
    <xf numFmtId="0" fontId="12" fillId="0" borderId="0" xfId="0" applyFont="1" applyAlignment="1">
      <alignment horizontal="center" vertical="center"/>
    </xf>
    <xf numFmtId="179" fontId="12" fillId="0" borderId="0" xfId="0" applyNumberFormat="1" applyFont="1" applyAlignment="1">
      <alignment horizontal="center" vertical="center"/>
    </xf>
    <xf numFmtId="180" fontId="12" fillId="0" borderId="0" xfId="0" applyNumberFormat="1" applyFont="1" applyAlignment="1">
      <alignment horizontal="center" vertical="center"/>
    </xf>
    <xf numFmtId="181" fontId="12" fillId="0" borderId="0" xfId="0" applyNumberFormat="1" applyFont="1" applyAlignment="1">
      <alignment horizontal="center" vertical="center"/>
    </xf>
    <xf numFmtId="182" fontId="12" fillId="0" borderId="0" xfId="0" applyNumberFormat="1" applyFont="1" applyAlignment="1">
      <alignment horizontal="center" vertical="center"/>
    </xf>
    <xf numFmtId="184" fontId="14" fillId="3" borderId="1" xfId="0" applyNumberFormat="1" applyFont="1" applyFill="1" applyBorder="1" applyAlignment="1">
      <alignment horizontal="center" vertical="center" shrinkToFit="1"/>
    </xf>
    <xf numFmtId="182" fontId="14" fillId="3" borderId="1" xfId="0" applyNumberFormat="1" applyFont="1" applyFill="1" applyBorder="1" applyAlignment="1">
      <alignment horizontal="center" vertical="center" shrinkToFit="1"/>
    </xf>
    <xf numFmtId="182" fontId="14" fillId="3" borderId="5" xfId="0" applyNumberFormat="1" applyFont="1" applyFill="1" applyBorder="1" applyAlignment="1">
      <alignment horizontal="center" vertical="center" shrinkToFit="1"/>
    </xf>
    <xf numFmtId="0" fontId="16" fillId="0" borderId="36" xfId="0" applyFont="1" applyBorder="1" applyAlignment="1">
      <alignment horizontal="center" vertical="center"/>
    </xf>
    <xf numFmtId="0" fontId="16" fillId="3" borderId="36" xfId="0" applyFont="1" applyFill="1" applyBorder="1" applyAlignment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 shrinkToFit="1"/>
    </xf>
    <xf numFmtId="0" fontId="16" fillId="0" borderId="2" xfId="0" applyFont="1" applyBorder="1" applyAlignment="1">
      <alignment horizontal="center" vertical="center"/>
    </xf>
    <xf numFmtId="177" fontId="14" fillId="0" borderId="2" xfId="0" applyNumberFormat="1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182" fontId="14" fillId="0" borderId="1" xfId="0" applyNumberFormat="1" applyFont="1" applyBorder="1" applyAlignment="1">
      <alignment horizontal="center" vertical="center" shrinkToFit="1"/>
    </xf>
    <xf numFmtId="0" fontId="16" fillId="0" borderId="3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82" fontId="14" fillId="0" borderId="5" xfId="2" applyNumberFormat="1" applyFont="1" applyFill="1" applyBorder="1" applyAlignment="1">
      <alignment horizontal="center" vertical="center" shrinkToFit="1"/>
    </xf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0" fontId="16" fillId="3" borderId="44" xfId="0" applyFont="1" applyFill="1" applyBorder="1" applyAlignment="1">
      <alignment horizontal="center" vertical="center"/>
    </xf>
    <xf numFmtId="177" fontId="14" fillId="3" borderId="44" xfId="0" applyNumberFormat="1" applyFont="1" applyFill="1" applyBorder="1" applyAlignment="1">
      <alignment horizontal="center" vertical="center"/>
    </xf>
    <xf numFmtId="184" fontId="14" fillId="3" borderId="44" xfId="0" applyNumberFormat="1" applyFont="1" applyFill="1" applyBorder="1" applyAlignment="1">
      <alignment horizontal="center" vertical="center" shrinkToFit="1"/>
    </xf>
    <xf numFmtId="182" fontId="14" fillId="3" borderId="44" xfId="0" applyNumberFormat="1" applyFont="1" applyFill="1" applyBorder="1" applyAlignment="1">
      <alignment horizontal="center" vertical="center" shrinkToFit="1"/>
    </xf>
    <xf numFmtId="182" fontId="14" fillId="3" borderId="45" xfId="0" applyNumberFormat="1" applyFont="1" applyFill="1" applyBorder="1" applyAlignment="1">
      <alignment horizontal="center" vertical="center" shrinkToFit="1"/>
    </xf>
    <xf numFmtId="0" fontId="16" fillId="3" borderId="1" xfId="0" applyFont="1" applyFill="1" applyBorder="1" applyAlignment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177" fontId="14" fillId="3" borderId="7" xfId="0" applyNumberFormat="1" applyFont="1" applyFill="1" applyBorder="1" applyAlignment="1">
      <alignment horizontal="center" vertical="center" shrinkToFit="1"/>
    </xf>
    <xf numFmtId="184" fontId="14" fillId="3" borderId="7" xfId="0" applyNumberFormat="1" applyFont="1" applyFill="1" applyBorder="1" applyAlignment="1">
      <alignment horizontal="center" vertical="center" shrinkToFit="1"/>
    </xf>
    <xf numFmtId="182" fontId="14" fillId="3" borderId="7" xfId="0" applyNumberFormat="1" applyFont="1" applyFill="1" applyBorder="1" applyAlignment="1">
      <alignment horizontal="center" vertical="center" shrinkToFit="1"/>
    </xf>
    <xf numFmtId="182" fontId="14" fillId="3" borderId="28" xfId="0" applyNumberFormat="1" applyFont="1" applyFill="1" applyBorder="1" applyAlignment="1">
      <alignment horizontal="center" vertical="center" shrinkToFit="1"/>
    </xf>
    <xf numFmtId="0" fontId="16" fillId="3" borderId="47" xfId="0" applyFont="1" applyFill="1" applyBorder="1" applyAlignment="1">
      <alignment horizontal="center" vertical="center"/>
    </xf>
    <xf numFmtId="0" fontId="16" fillId="3" borderId="41" xfId="0" applyFont="1" applyFill="1" applyBorder="1" applyAlignment="1">
      <alignment horizontal="center" vertical="center"/>
    </xf>
    <xf numFmtId="177" fontId="14" fillId="3" borderId="5" xfId="0" applyNumberFormat="1" applyFont="1" applyFill="1" applyBorder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/>
    </xf>
    <xf numFmtId="176" fontId="14" fillId="3" borderId="44" xfId="0" applyNumberFormat="1" applyFont="1" applyFill="1" applyBorder="1" applyAlignment="1">
      <alignment horizontal="center" vertical="center" shrinkToFit="1"/>
    </xf>
    <xf numFmtId="176" fontId="14" fillId="3" borderId="1" xfId="0" applyNumberFormat="1" applyFont="1" applyFill="1" applyBorder="1" applyAlignment="1">
      <alignment horizontal="center" vertical="center"/>
    </xf>
    <xf numFmtId="178" fontId="14" fillId="3" borderId="1" xfId="0" applyNumberFormat="1" applyFont="1" applyFill="1" applyBorder="1" applyAlignment="1">
      <alignment horizontal="center" vertical="center"/>
    </xf>
    <xf numFmtId="178" fontId="14" fillId="3" borderId="1" xfId="0" applyNumberFormat="1" applyFont="1" applyFill="1" applyBorder="1" applyAlignment="1">
      <alignment horizontal="center" vertical="center" shrinkToFit="1"/>
    </xf>
    <xf numFmtId="178" fontId="14" fillId="3" borderId="7" xfId="0" applyNumberFormat="1" applyFont="1" applyFill="1" applyBorder="1" applyAlignment="1">
      <alignment horizontal="center" vertical="center" shrinkToFit="1"/>
    </xf>
    <xf numFmtId="178" fontId="14" fillId="0" borderId="2" xfId="0" applyNumberFormat="1" applyFont="1" applyBorder="1" applyAlignment="1">
      <alignment horizontal="center" vertical="center"/>
    </xf>
    <xf numFmtId="176" fontId="14" fillId="0" borderId="15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177" fontId="14" fillId="0" borderId="4" xfId="0" applyNumberFormat="1" applyFont="1" applyBorder="1" applyAlignment="1">
      <alignment vertical="center" shrinkToFit="1"/>
    </xf>
    <xf numFmtId="177" fontId="14" fillId="0" borderId="48" xfId="0" applyNumberFormat="1" applyFont="1" applyBorder="1" applyAlignment="1">
      <alignment vertical="center" shrinkToFit="1"/>
    </xf>
    <xf numFmtId="177" fontId="14" fillId="0" borderId="18" xfId="0" applyNumberFormat="1" applyFont="1" applyBorder="1" applyAlignment="1">
      <alignment vertical="center" shrinkToFit="1"/>
    </xf>
    <xf numFmtId="0" fontId="4" fillId="0" borderId="9" xfId="1" applyFont="1" applyBorder="1" applyAlignment="1">
      <alignment horizontal="right" vertical="center"/>
    </xf>
    <xf numFmtId="0" fontId="2" fillId="0" borderId="58" xfId="1" applyFont="1" applyBorder="1" applyAlignment="1">
      <alignment horizontal="center"/>
    </xf>
    <xf numFmtId="0" fontId="2" fillId="0" borderId="59" xfId="1" applyFont="1" applyBorder="1" applyAlignment="1">
      <alignment horizontal="center"/>
    </xf>
    <xf numFmtId="0" fontId="2" fillId="0" borderId="60" xfId="1" applyFont="1" applyBorder="1" applyAlignment="1">
      <alignment horizontal="center"/>
    </xf>
    <xf numFmtId="0" fontId="2" fillId="2" borderId="59" xfId="1" applyFont="1" applyFill="1" applyBorder="1" applyAlignment="1">
      <alignment horizontal="center"/>
    </xf>
    <xf numFmtId="0" fontId="2" fillId="0" borderId="61" xfId="1" applyFont="1" applyBorder="1" applyAlignment="1">
      <alignment horizontal="center" shrinkToFit="1"/>
    </xf>
    <xf numFmtId="0" fontId="6" fillId="2" borderId="7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/>
    </xf>
    <xf numFmtId="0" fontId="2" fillId="0" borderId="25" xfId="1" applyFont="1" applyBorder="1" applyAlignment="1">
      <alignment horizontal="center" vertical="center" shrinkToFit="1"/>
    </xf>
    <xf numFmtId="0" fontId="2" fillId="0" borderId="27" xfId="1" applyFont="1" applyBorder="1" applyAlignment="1">
      <alignment horizontal="center" vertical="center" shrinkToFit="1"/>
    </xf>
    <xf numFmtId="0" fontId="2" fillId="0" borderId="26" xfId="1" applyFont="1" applyBorder="1" applyAlignment="1">
      <alignment horizontal="center" vertical="center" shrinkToFit="1"/>
    </xf>
    <xf numFmtId="0" fontId="16" fillId="0" borderId="43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177" fontId="14" fillId="0" borderId="43" xfId="0" applyNumberFormat="1" applyFont="1" applyBorder="1" applyAlignment="1">
      <alignment horizontal="center" vertical="center"/>
    </xf>
    <xf numFmtId="176" fontId="14" fillId="0" borderId="43" xfId="0" applyNumberFormat="1" applyFont="1" applyBorder="1" applyAlignment="1">
      <alignment horizontal="center" vertical="center"/>
    </xf>
    <xf numFmtId="176" fontId="14" fillId="0" borderId="49" xfId="0" applyNumberFormat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6" fillId="2" borderId="28" xfId="1" applyFont="1" applyFill="1" applyBorder="1" applyAlignment="1">
      <alignment horizontal="center" vertical="center" wrapText="1"/>
    </xf>
    <xf numFmtId="186" fontId="2" fillId="4" borderId="1" xfId="3" applyNumberFormat="1" applyFont="1" applyFill="1" applyBorder="1" applyAlignment="1">
      <alignment horizontal="center" vertical="center" wrapText="1"/>
    </xf>
    <xf numFmtId="177" fontId="2" fillId="0" borderId="14" xfId="1" applyNumberFormat="1" applyFont="1" applyBorder="1" applyAlignment="1">
      <alignment horizontal="center" vertical="center"/>
    </xf>
    <xf numFmtId="187" fontId="2" fillId="4" borderId="1" xfId="3" applyNumberFormat="1" applyFont="1" applyFill="1" applyBorder="1" applyAlignment="1">
      <alignment horizontal="center" vertical="center" wrapText="1"/>
    </xf>
    <xf numFmtId="188" fontId="2" fillId="4" borderId="1" xfId="3" applyNumberFormat="1" applyFont="1" applyFill="1" applyBorder="1" applyAlignment="1">
      <alignment horizontal="center" vertical="center" wrapText="1"/>
    </xf>
    <xf numFmtId="186" fontId="2" fillId="4" borderId="23" xfId="3" applyNumberFormat="1" applyFont="1" applyFill="1" applyBorder="1" applyAlignment="1">
      <alignment horizontal="center" vertical="center" wrapText="1"/>
    </xf>
    <xf numFmtId="187" fontId="2" fillId="4" borderId="16" xfId="3" applyNumberFormat="1" applyFont="1" applyFill="1" applyBorder="1" applyAlignment="1">
      <alignment horizontal="center" vertical="center" wrapText="1"/>
    </xf>
    <xf numFmtId="186" fontId="2" fillId="4" borderId="5" xfId="3" applyNumberFormat="1" applyFont="1" applyFill="1" applyBorder="1" applyAlignment="1">
      <alignment horizontal="center" vertical="center" wrapText="1"/>
    </xf>
    <xf numFmtId="177" fontId="2" fillId="0" borderId="18" xfId="1" applyNumberFormat="1" applyFont="1" applyBorder="1" applyAlignment="1">
      <alignment horizontal="center" vertical="center"/>
    </xf>
    <xf numFmtId="186" fontId="2" fillId="4" borderId="17" xfId="3" applyNumberFormat="1" applyFont="1" applyFill="1" applyBorder="1" applyAlignment="1">
      <alignment horizontal="center" vertical="center" wrapText="1"/>
    </xf>
    <xf numFmtId="177" fontId="2" fillId="0" borderId="20" xfId="1" applyNumberFormat="1" applyFont="1" applyBorder="1" applyAlignment="1">
      <alignment horizontal="center" vertical="center"/>
    </xf>
    <xf numFmtId="176" fontId="2" fillId="0" borderId="23" xfId="1" applyNumberFormat="1" applyFont="1" applyBorder="1" applyAlignment="1">
      <alignment horizontal="center" vertical="center"/>
    </xf>
    <xf numFmtId="177" fontId="2" fillId="0" borderId="21" xfId="1" applyNumberFormat="1" applyFont="1" applyBorder="1" applyAlignment="1">
      <alignment horizontal="center" vertical="center"/>
    </xf>
    <xf numFmtId="177" fontId="2" fillId="0" borderId="24" xfId="1" applyNumberFormat="1" applyFont="1" applyBorder="1" applyAlignment="1">
      <alignment horizontal="center" vertical="center"/>
    </xf>
    <xf numFmtId="177" fontId="2" fillId="0" borderId="22" xfId="1" applyNumberFormat="1" applyFont="1" applyBorder="1" applyAlignment="1">
      <alignment horizontal="center" vertical="center"/>
    </xf>
    <xf numFmtId="178" fontId="2" fillId="0" borderId="22" xfId="1" applyNumberFormat="1" applyFont="1" applyBorder="1" applyAlignment="1">
      <alignment horizontal="center" vertical="center"/>
    </xf>
    <xf numFmtId="176" fontId="2" fillId="0" borderId="64" xfId="1" applyNumberFormat="1" applyFont="1" applyBorder="1" applyAlignment="1">
      <alignment horizontal="center" vertical="center"/>
    </xf>
    <xf numFmtId="176" fontId="2" fillId="0" borderId="17" xfId="1" applyNumberFormat="1" applyFont="1" applyBorder="1" applyAlignment="1">
      <alignment horizontal="center" vertical="center"/>
    </xf>
    <xf numFmtId="177" fontId="2" fillId="0" borderId="16" xfId="1" applyNumberFormat="1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6" fontId="2" fillId="0" borderId="5" xfId="1" applyNumberFormat="1" applyFont="1" applyBorder="1" applyAlignment="1">
      <alignment horizontal="center" vertical="center"/>
    </xf>
    <xf numFmtId="176" fontId="2" fillId="2" borderId="17" xfId="1" applyNumberFormat="1" applyFont="1" applyFill="1" applyBorder="1" applyAlignment="1">
      <alignment horizontal="center" vertical="center"/>
    </xf>
    <xf numFmtId="177" fontId="2" fillId="2" borderId="16" xfId="1" applyNumberFormat="1" applyFont="1" applyFill="1" applyBorder="1" applyAlignment="1">
      <alignment horizontal="center" vertical="center"/>
    </xf>
    <xf numFmtId="177" fontId="2" fillId="2" borderId="18" xfId="1" applyNumberFormat="1" applyFont="1" applyFill="1" applyBorder="1" applyAlignment="1">
      <alignment horizontal="center" vertical="center"/>
    </xf>
    <xf numFmtId="177" fontId="2" fillId="2" borderId="1" xfId="1" applyNumberFormat="1" applyFont="1" applyFill="1" applyBorder="1" applyAlignment="1">
      <alignment horizontal="center" vertical="center"/>
    </xf>
    <xf numFmtId="178" fontId="2" fillId="2" borderId="1" xfId="1" applyNumberFormat="1" applyFont="1" applyFill="1" applyBorder="1" applyAlignment="1">
      <alignment horizontal="center" vertical="center"/>
    </xf>
    <xf numFmtId="176" fontId="2" fillId="2" borderId="5" xfId="1" applyNumberFormat="1" applyFont="1" applyFill="1" applyBorder="1" applyAlignment="1">
      <alignment horizontal="center" vertical="center"/>
    </xf>
    <xf numFmtId="0" fontId="2" fillId="0" borderId="27" xfId="1" applyFont="1" applyBorder="1" applyAlignment="1">
      <alignment horizontal="center" vertical="center"/>
    </xf>
    <xf numFmtId="49" fontId="2" fillId="0" borderId="6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2" fillId="0" borderId="65" xfId="1" applyFont="1" applyBorder="1" applyAlignment="1">
      <alignment horizontal="center" vertical="center"/>
    </xf>
    <xf numFmtId="178" fontId="14" fillId="0" borderId="48" xfId="0" applyNumberFormat="1" applyFont="1" applyBorder="1" applyAlignment="1">
      <alignment vertical="center" shrinkToFit="1"/>
    </xf>
    <xf numFmtId="176" fontId="14" fillId="0" borderId="48" xfId="0" applyNumberFormat="1" applyFont="1" applyBorder="1" applyAlignment="1">
      <alignment vertical="center" shrinkToFit="1"/>
    </xf>
    <xf numFmtId="176" fontId="14" fillId="0" borderId="18" xfId="0" applyNumberFormat="1" applyFont="1" applyBorder="1" applyAlignment="1">
      <alignment vertical="center" shrinkToFit="1"/>
    </xf>
    <xf numFmtId="178" fontId="14" fillId="0" borderId="43" xfId="0" applyNumberFormat="1" applyFont="1" applyBorder="1" applyAlignment="1">
      <alignment horizontal="center" vertical="center"/>
    </xf>
    <xf numFmtId="177" fontId="1" fillId="0" borderId="9" xfId="1" applyNumberFormat="1" applyBorder="1" applyAlignment="1">
      <alignment horizontal="centerContinuous" vertical="center" shrinkToFit="1"/>
    </xf>
    <xf numFmtId="177" fontId="5" fillId="2" borderId="10" xfId="1" applyNumberFormat="1" applyFont="1" applyFill="1" applyBorder="1" applyAlignment="1">
      <alignment horizontal="center" vertical="center"/>
    </xf>
    <xf numFmtId="177" fontId="6" fillId="2" borderId="12" xfId="1" applyNumberFormat="1" applyFont="1" applyFill="1" applyBorder="1" applyAlignment="1">
      <alignment horizontal="center" vertical="center"/>
    </xf>
    <xf numFmtId="177" fontId="6" fillId="2" borderId="7" xfId="1" applyNumberFormat="1" applyFont="1" applyFill="1" applyBorder="1" applyAlignment="1">
      <alignment horizontal="center" vertical="center" wrapText="1"/>
    </xf>
    <xf numFmtId="177" fontId="6" fillId="2" borderId="7" xfId="1" applyNumberFormat="1" applyFont="1" applyFill="1" applyBorder="1" applyAlignment="1">
      <alignment horizontal="center" vertical="center"/>
    </xf>
    <xf numFmtId="177" fontId="2" fillId="0" borderId="13" xfId="1" applyNumberFormat="1" applyFont="1" applyBorder="1" applyAlignment="1">
      <alignment horizontal="center" vertical="center"/>
    </xf>
    <xf numFmtId="177" fontId="2" fillId="4" borderId="1" xfId="3" applyNumberFormat="1" applyFont="1" applyFill="1" applyBorder="1" applyAlignment="1">
      <alignment horizontal="center" vertical="center" wrapText="1"/>
    </xf>
    <xf numFmtId="177" fontId="2" fillId="0" borderId="19" xfId="1" applyNumberFormat="1" applyFont="1" applyBorder="1" applyAlignment="1">
      <alignment horizontal="center" vertical="center"/>
    </xf>
    <xf numFmtId="177" fontId="2" fillId="0" borderId="25" xfId="1" applyNumberFormat="1" applyFont="1" applyBorder="1" applyAlignment="1">
      <alignment horizontal="center" vertical="center" shrinkToFit="1"/>
    </xf>
    <xf numFmtId="177" fontId="2" fillId="0" borderId="27" xfId="1" applyNumberFormat="1" applyFont="1" applyBorder="1" applyAlignment="1">
      <alignment horizontal="center" vertical="center"/>
    </xf>
    <xf numFmtId="177" fontId="2" fillId="0" borderId="6" xfId="1" applyNumberFormat="1" applyFont="1" applyBorder="1" applyAlignment="1">
      <alignment horizontal="center" vertical="center"/>
    </xf>
    <xf numFmtId="177" fontId="2" fillId="0" borderId="0" xfId="1" applyNumberFormat="1" applyFont="1"/>
    <xf numFmtId="177" fontId="1" fillId="0" borderId="0" xfId="1" applyNumberFormat="1"/>
    <xf numFmtId="182" fontId="2" fillId="0" borderId="21" xfId="1" applyNumberFormat="1" applyFont="1" applyBorder="1" applyAlignment="1">
      <alignment horizontal="center" vertical="center"/>
    </xf>
    <xf numFmtId="182" fontId="2" fillId="0" borderId="23" xfId="1" applyNumberFormat="1" applyFont="1" applyBorder="1" applyAlignment="1">
      <alignment horizontal="center" vertical="center"/>
    </xf>
    <xf numFmtId="182" fontId="2" fillId="0" borderId="16" xfId="1" applyNumberFormat="1" applyFont="1" applyBorder="1" applyAlignment="1">
      <alignment horizontal="center" vertical="center"/>
    </xf>
    <xf numFmtId="182" fontId="2" fillId="0" borderId="17" xfId="1" applyNumberFormat="1" applyFont="1" applyBorder="1" applyAlignment="1">
      <alignment horizontal="center" vertical="center"/>
    </xf>
    <xf numFmtId="182" fontId="2" fillId="2" borderId="16" xfId="1" applyNumberFormat="1" applyFont="1" applyFill="1" applyBorder="1" applyAlignment="1">
      <alignment horizontal="center" vertical="center"/>
    </xf>
    <xf numFmtId="182" fontId="2" fillId="2" borderId="17" xfId="1" applyNumberFormat="1" applyFont="1" applyFill="1" applyBorder="1" applyAlignment="1">
      <alignment horizontal="center" vertical="center"/>
    </xf>
    <xf numFmtId="182" fontId="2" fillId="0" borderId="26" xfId="1" applyNumberFormat="1" applyFont="1" applyBorder="1" applyAlignment="1">
      <alignment horizontal="center" vertical="center"/>
    </xf>
    <xf numFmtId="182" fontId="2" fillId="0" borderId="64" xfId="1" applyNumberFormat="1" applyFont="1" applyBorder="1" applyAlignment="1">
      <alignment horizontal="center" vertical="center"/>
    </xf>
    <xf numFmtId="182" fontId="2" fillId="0" borderId="5" xfId="1" applyNumberFormat="1" applyFont="1" applyBorder="1" applyAlignment="1">
      <alignment horizontal="center" vertical="center"/>
    </xf>
    <xf numFmtId="182" fontId="2" fillId="2" borderId="5" xfId="1" applyNumberFormat="1" applyFont="1" applyFill="1" applyBorder="1" applyAlignment="1">
      <alignment horizontal="center" vertical="center"/>
    </xf>
    <xf numFmtId="182" fontId="2" fillId="0" borderId="65" xfId="1" applyNumberFormat="1" applyFont="1" applyBorder="1" applyAlignment="1">
      <alignment horizontal="center" vertical="center"/>
    </xf>
    <xf numFmtId="182" fontId="2" fillId="0" borderId="21" xfId="4" applyNumberFormat="1" applyFont="1" applyBorder="1" applyAlignment="1">
      <alignment horizontal="center" vertical="center"/>
    </xf>
    <xf numFmtId="182" fontId="2" fillId="0" borderId="23" xfId="4" applyNumberFormat="1" applyFont="1" applyBorder="1" applyAlignment="1">
      <alignment horizontal="center" vertical="center"/>
    </xf>
    <xf numFmtId="186" fontId="2" fillId="0" borderId="1" xfId="3" applyNumberFormat="1" applyFont="1" applyBorder="1" applyAlignment="1">
      <alignment horizontal="center" vertical="center" wrapText="1"/>
    </xf>
    <xf numFmtId="187" fontId="2" fillId="0" borderId="1" xfId="3" applyNumberFormat="1" applyFont="1" applyBorder="1" applyAlignment="1">
      <alignment horizontal="center" vertical="center" wrapText="1"/>
    </xf>
    <xf numFmtId="188" fontId="2" fillId="0" borderId="1" xfId="3" applyNumberFormat="1" applyFont="1" applyBorder="1" applyAlignment="1">
      <alignment horizontal="center" vertical="center" wrapText="1"/>
    </xf>
    <xf numFmtId="186" fontId="2" fillId="0" borderId="23" xfId="3" applyNumberFormat="1" applyFont="1" applyBorder="1" applyAlignment="1">
      <alignment horizontal="center" vertical="center" wrapText="1"/>
    </xf>
    <xf numFmtId="187" fontId="2" fillId="0" borderId="16" xfId="3" applyNumberFormat="1" applyFont="1" applyBorder="1" applyAlignment="1">
      <alignment horizontal="center" vertical="center" wrapText="1"/>
    </xf>
    <xf numFmtId="186" fontId="2" fillId="0" borderId="5" xfId="3" applyNumberFormat="1" applyFont="1" applyBorder="1" applyAlignment="1">
      <alignment horizontal="center" vertical="center" wrapText="1"/>
    </xf>
    <xf numFmtId="186" fontId="2" fillId="0" borderId="17" xfId="3" applyNumberFormat="1" applyFont="1" applyBorder="1" applyAlignment="1">
      <alignment horizontal="center" vertical="center" wrapText="1"/>
    </xf>
    <xf numFmtId="189" fontId="2" fillId="0" borderId="16" xfId="1" applyNumberFormat="1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9" xfId="1" applyFont="1" applyBorder="1" applyAlignment="1">
      <alignment horizontal="center" vertical="center"/>
    </xf>
    <xf numFmtId="0" fontId="5" fillId="2" borderId="56" xfId="1" applyFont="1" applyFill="1" applyBorder="1" applyAlignment="1">
      <alignment horizontal="center" vertical="center"/>
    </xf>
    <xf numFmtId="0" fontId="5" fillId="2" borderId="57" xfId="1" applyFont="1" applyFill="1" applyBorder="1" applyAlignment="1">
      <alignment horizontal="center" vertical="center"/>
    </xf>
    <xf numFmtId="0" fontId="5" fillId="2" borderId="54" xfId="1" applyFont="1" applyFill="1" applyBorder="1" applyAlignment="1">
      <alignment horizontal="center" vertical="center"/>
    </xf>
    <xf numFmtId="0" fontId="5" fillId="2" borderId="55" xfId="1" applyFont="1" applyFill="1" applyBorder="1" applyAlignment="1">
      <alignment horizontal="center" vertical="center"/>
    </xf>
    <xf numFmtId="0" fontId="5" fillId="2" borderId="52" xfId="1" applyFont="1" applyFill="1" applyBorder="1" applyAlignment="1">
      <alignment horizontal="center" vertical="center"/>
    </xf>
    <xf numFmtId="0" fontId="5" fillId="2" borderId="53" xfId="1" applyFont="1" applyFill="1" applyBorder="1" applyAlignment="1">
      <alignment horizontal="center" vertical="center"/>
    </xf>
    <xf numFmtId="0" fontId="6" fillId="2" borderId="62" xfId="1" applyFont="1" applyFill="1" applyBorder="1" applyAlignment="1">
      <alignment horizontal="center" vertical="center"/>
    </xf>
    <xf numFmtId="0" fontId="6" fillId="2" borderId="50" xfId="1" applyFont="1" applyFill="1" applyBorder="1" applyAlignment="1">
      <alignment horizontal="center" vertical="center"/>
    </xf>
    <xf numFmtId="0" fontId="6" fillId="2" borderId="51" xfId="1" applyFont="1" applyFill="1" applyBorder="1" applyAlignment="1">
      <alignment horizontal="center" vertical="center"/>
    </xf>
    <xf numFmtId="0" fontId="6" fillId="2" borderId="32" xfId="1" applyFont="1" applyFill="1" applyBorder="1" applyAlignment="1">
      <alignment horizontal="center" vertical="center"/>
    </xf>
    <xf numFmtId="0" fontId="6" fillId="2" borderId="31" xfId="1" applyFont="1" applyFill="1" applyBorder="1" applyAlignment="1">
      <alignment horizontal="center" vertical="center"/>
    </xf>
    <xf numFmtId="0" fontId="6" fillId="2" borderId="29" xfId="1" applyFont="1" applyFill="1" applyBorder="1" applyAlignment="1">
      <alignment horizontal="center" vertical="center"/>
    </xf>
    <xf numFmtId="0" fontId="6" fillId="2" borderId="30" xfId="1" applyFont="1" applyFill="1" applyBorder="1" applyAlignment="1">
      <alignment horizontal="center" vertical="center"/>
    </xf>
    <xf numFmtId="179" fontId="14" fillId="0" borderId="1" xfId="0" applyNumberFormat="1" applyFont="1" applyBorder="1" applyAlignment="1">
      <alignment horizontal="center" vertical="center"/>
    </xf>
    <xf numFmtId="179" fontId="14" fillId="0" borderId="39" xfId="0" applyNumberFormat="1" applyFont="1" applyBorder="1" applyAlignment="1">
      <alignment horizontal="center" vertical="center"/>
    </xf>
    <xf numFmtId="180" fontId="14" fillId="0" borderId="1" xfId="0" applyNumberFormat="1" applyFont="1" applyBorder="1" applyAlignment="1">
      <alignment horizontal="center" vertical="center"/>
    </xf>
    <xf numFmtId="180" fontId="14" fillId="0" borderId="39" xfId="0" applyNumberFormat="1" applyFont="1" applyBorder="1" applyAlignment="1">
      <alignment horizontal="center" vertical="center"/>
    </xf>
    <xf numFmtId="181" fontId="14" fillId="0" borderId="1" xfId="0" applyNumberFormat="1" applyFont="1" applyBorder="1" applyAlignment="1">
      <alignment horizontal="center" vertical="center"/>
    </xf>
    <xf numFmtId="181" fontId="14" fillId="0" borderId="39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183" fontId="16" fillId="0" borderId="47" xfId="0" applyNumberFormat="1" applyFont="1" applyBorder="1" applyAlignment="1">
      <alignment horizontal="center" vertical="center"/>
    </xf>
    <xf numFmtId="183" fontId="16" fillId="0" borderId="36" xfId="0" applyNumberFormat="1" applyFont="1" applyBorder="1" applyAlignment="1">
      <alignment horizontal="center" vertical="center"/>
    </xf>
    <xf numFmtId="183" fontId="16" fillId="0" borderId="43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33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182" fontId="14" fillId="0" borderId="29" xfId="0" applyNumberFormat="1" applyFont="1" applyBorder="1" applyAlignment="1">
      <alignment horizontal="center" vertical="center" wrapText="1"/>
    </xf>
    <xf numFmtId="182" fontId="14" fillId="0" borderId="1" xfId="0" applyNumberFormat="1" applyFont="1" applyBorder="1" applyAlignment="1">
      <alignment horizontal="center" vertical="center" wrapText="1"/>
    </xf>
    <xf numFmtId="182" fontId="14" fillId="0" borderId="39" xfId="0" applyNumberFormat="1" applyFont="1" applyBorder="1" applyAlignment="1">
      <alignment horizontal="center" vertical="center" wrapText="1"/>
    </xf>
    <xf numFmtId="182" fontId="14" fillId="0" borderId="30" xfId="0" applyNumberFormat="1" applyFont="1" applyBorder="1" applyAlignment="1">
      <alignment horizontal="center" vertical="center" wrapText="1"/>
    </xf>
    <xf numFmtId="182" fontId="14" fillId="0" borderId="5" xfId="0" applyNumberFormat="1" applyFont="1" applyBorder="1" applyAlignment="1">
      <alignment horizontal="center" vertical="center" wrapText="1"/>
    </xf>
    <xf numFmtId="182" fontId="14" fillId="0" borderId="40" xfId="0" applyNumberFormat="1" applyFont="1" applyBorder="1" applyAlignment="1">
      <alignment horizontal="center" vertical="center" wrapText="1"/>
    </xf>
  </cellXfs>
  <cellStyles count="5">
    <cellStyle name="쉼표 [0]" xfId="4" builtinId="6"/>
    <cellStyle name="쉼표 [0] 2" xfId="2" xr:uid="{00000000-0005-0000-0000-000001000000}"/>
    <cellStyle name="표준" xfId="0" builtinId="0"/>
    <cellStyle name="표준 3" xfId="3" xr:uid="{00000000-0005-0000-0000-000003000000}"/>
    <cellStyle name="표준_방류수수질검사결과(일별)" xfId="1" xr:uid="{00000000-0005-0000-0000-000004000000}"/>
  </cellStyles>
  <dxfs count="4"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S42"/>
  <sheetViews>
    <sheetView tabSelected="1" view="pageBreakPreview" zoomScaleNormal="120" zoomScaleSheetLayoutView="100" workbookViewId="0">
      <pane xSplit="1" ySplit="6" topLeftCell="B32" activePane="bottomRight" state="frozen"/>
      <selection activeCell="K39" sqref="K39"/>
      <selection pane="topRight" activeCell="K39" sqref="K39"/>
      <selection pane="bottomLeft" activeCell="K39" sqref="K39"/>
      <selection pane="bottomRight" activeCell="E33" sqref="E33"/>
    </sheetView>
  </sheetViews>
  <sheetFormatPr defaultColWidth="10" defaultRowHeight="13.5" x14ac:dyDescent="0.15"/>
  <cols>
    <col min="1" max="1" width="4.5" style="1" customWidth="1"/>
    <col min="2" max="3" width="7.625" style="1" customWidth="1"/>
    <col min="4" max="5" width="4.25" style="1" customWidth="1"/>
    <col min="6" max="8" width="5" style="1" customWidth="1"/>
    <col min="9" max="9" width="6" style="1" customWidth="1"/>
    <col min="10" max="10" width="5.875" style="1" customWidth="1"/>
    <col min="11" max="11" width="7.375" style="1" customWidth="1"/>
    <col min="12" max="15" width="4.25" style="1" customWidth="1"/>
    <col min="16" max="16" width="6" style="1" customWidth="1"/>
    <col min="17" max="17" width="5.375" style="1" customWidth="1"/>
    <col min="18" max="18" width="6" style="1" customWidth="1"/>
    <col min="19" max="19" width="8.75" style="1" customWidth="1"/>
    <col min="20" max="60" width="5.125" style="1" customWidth="1"/>
    <col min="61" max="16384" width="10" style="1"/>
  </cols>
  <sheetData>
    <row r="2" spans="1:19" ht="25.5" x14ac:dyDescent="0.3">
      <c r="A2" s="153" t="s">
        <v>52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4" spans="1:19" ht="16.149999999999999" customHeight="1" thickBot="1" x14ac:dyDescent="0.2">
      <c r="A4" s="154" t="s">
        <v>54</v>
      </c>
      <c r="B4" s="154"/>
      <c r="C4" s="154"/>
      <c r="D4" s="154"/>
      <c r="E4" s="154"/>
      <c r="F4" s="154"/>
      <c r="G4" s="2"/>
      <c r="H4" s="2"/>
      <c r="I4" s="2"/>
      <c r="J4" s="3"/>
      <c r="K4" s="4"/>
      <c r="R4" s="62" t="s">
        <v>47</v>
      </c>
    </row>
    <row r="5" spans="1:19" s="5" customFormat="1" ht="24" customHeight="1" x14ac:dyDescent="0.15">
      <c r="A5" s="155" t="s">
        <v>0</v>
      </c>
      <c r="B5" s="157" t="s">
        <v>45</v>
      </c>
      <c r="C5" s="159" t="s">
        <v>46</v>
      </c>
      <c r="D5" s="161" t="s">
        <v>1</v>
      </c>
      <c r="E5" s="162"/>
      <c r="F5" s="162"/>
      <c r="G5" s="162"/>
      <c r="H5" s="162"/>
      <c r="I5" s="162"/>
      <c r="J5" s="162"/>
      <c r="K5" s="163"/>
      <c r="L5" s="164" t="s">
        <v>2</v>
      </c>
      <c r="M5" s="165"/>
      <c r="N5" s="166"/>
      <c r="O5" s="166"/>
      <c r="P5" s="166"/>
      <c r="Q5" s="166"/>
      <c r="R5" s="167"/>
    </row>
    <row r="6" spans="1:19" s="5" customFormat="1" ht="26.25" customHeight="1" x14ac:dyDescent="0.15">
      <c r="A6" s="156"/>
      <c r="B6" s="158"/>
      <c r="C6" s="160"/>
      <c r="D6" s="69" t="s">
        <v>51</v>
      </c>
      <c r="E6" s="9" t="s">
        <v>13</v>
      </c>
      <c r="F6" s="9" t="s">
        <v>3</v>
      </c>
      <c r="G6" s="68" t="s">
        <v>12</v>
      </c>
      <c r="H6" s="7" t="s">
        <v>4</v>
      </c>
      <c r="I6" s="7" t="s">
        <v>5</v>
      </c>
      <c r="J6" s="7" t="s">
        <v>6</v>
      </c>
      <c r="K6" s="8" t="s">
        <v>7</v>
      </c>
      <c r="L6" s="6" t="s">
        <v>13</v>
      </c>
      <c r="M6" s="9" t="s">
        <v>3</v>
      </c>
      <c r="N6" s="68" t="s">
        <v>12</v>
      </c>
      <c r="O6" s="7" t="s">
        <v>4</v>
      </c>
      <c r="P6" s="7" t="s">
        <v>5</v>
      </c>
      <c r="Q6" s="7" t="s">
        <v>6</v>
      </c>
      <c r="R6" s="81" t="s">
        <v>7</v>
      </c>
    </row>
    <row r="7" spans="1:19" ht="19.899999999999999" customHeight="1" x14ac:dyDescent="0.15">
      <c r="A7" s="63">
        <v>1</v>
      </c>
      <c r="B7" s="82">
        <v>3997</v>
      </c>
      <c r="C7" s="82">
        <v>3781</v>
      </c>
      <c r="D7" s="78">
        <v>13.2</v>
      </c>
      <c r="E7" s="83">
        <v>7.5</v>
      </c>
      <c r="F7" s="84">
        <v>250.8</v>
      </c>
      <c r="G7" s="84">
        <v>71.599999999999994</v>
      </c>
      <c r="H7" s="84">
        <v>255</v>
      </c>
      <c r="I7" s="85">
        <v>57.06</v>
      </c>
      <c r="J7" s="85">
        <v>5.88</v>
      </c>
      <c r="K7" s="86">
        <v>26000</v>
      </c>
      <c r="L7" s="87">
        <v>7</v>
      </c>
      <c r="M7" s="84">
        <v>5.0999999999999996</v>
      </c>
      <c r="N7" s="84">
        <v>5.9</v>
      </c>
      <c r="O7" s="84">
        <v>6.2</v>
      </c>
      <c r="P7" s="85">
        <v>12.84</v>
      </c>
      <c r="Q7" s="85">
        <v>0.14299999999999999</v>
      </c>
      <c r="R7" s="88">
        <v>20</v>
      </c>
      <c r="S7" s="10"/>
    </row>
    <row r="8" spans="1:19" ht="19.899999999999999" customHeight="1" x14ac:dyDescent="0.15">
      <c r="A8" s="64">
        <v>2</v>
      </c>
      <c r="B8" s="82">
        <v>5655</v>
      </c>
      <c r="C8" s="82">
        <v>4150</v>
      </c>
      <c r="D8" s="79">
        <v>13.1</v>
      </c>
      <c r="E8" s="89">
        <v>7.5</v>
      </c>
      <c r="F8" s="84">
        <v>240.6</v>
      </c>
      <c r="G8" s="84">
        <v>66.599999999999994</v>
      </c>
      <c r="H8" s="84">
        <v>260</v>
      </c>
      <c r="I8" s="85">
        <v>54.96</v>
      </c>
      <c r="J8" s="85">
        <v>6.0359999999999996</v>
      </c>
      <c r="K8" s="90">
        <v>40000</v>
      </c>
      <c r="L8" s="87">
        <v>7</v>
      </c>
      <c r="M8" s="84">
        <v>5.2</v>
      </c>
      <c r="N8" s="84">
        <v>5.0999999999999996</v>
      </c>
      <c r="O8" s="84">
        <v>6.3</v>
      </c>
      <c r="P8" s="85">
        <v>12.564</v>
      </c>
      <c r="Q8" s="85">
        <v>0.14199999999999999</v>
      </c>
      <c r="R8" s="88">
        <v>13</v>
      </c>
      <c r="S8" s="10"/>
    </row>
    <row r="9" spans="1:19" ht="19.899999999999999" customHeight="1" x14ac:dyDescent="0.15">
      <c r="A9" s="64">
        <v>3</v>
      </c>
      <c r="B9" s="82">
        <v>5065</v>
      </c>
      <c r="C9" s="82">
        <v>4274</v>
      </c>
      <c r="D9" s="79">
        <v>13.5</v>
      </c>
      <c r="E9" s="89">
        <v>7.5</v>
      </c>
      <c r="F9" s="84">
        <v>243.6</v>
      </c>
      <c r="G9" s="84">
        <v>68.3</v>
      </c>
      <c r="H9" s="84">
        <v>280</v>
      </c>
      <c r="I9" s="85">
        <v>57.12</v>
      </c>
      <c r="J9" s="85">
        <v>5.8559999999999999</v>
      </c>
      <c r="K9" s="90">
        <v>53000</v>
      </c>
      <c r="L9" s="87">
        <v>7</v>
      </c>
      <c r="M9" s="84">
        <v>5.6</v>
      </c>
      <c r="N9" s="84">
        <v>5.5</v>
      </c>
      <c r="O9" s="84">
        <v>6.3</v>
      </c>
      <c r="P9" s="85">
        <v>13.068</v>
      </c>
      <c r="Q9" s="85">
        <v>0.11899999999999999</v>
      </c>
      <c r="R9" s="88">
        <v>16</v>
      </c>
      <c r="S9" s="10"/>
    </row>
    <row r="10" spans="1:19" ht="19.899999999999999" customHeight="1" x14ac:dyDescent="0.15">
      <c r="A10" s="64">
        <v>4</v>
      </c>
      <c r="B10" s="82">
        <v>3802</v>
      </c>
      <c r="C10" s="82">
        <v>3663</v>
      </c>
      <c r="D10" s="79">
        <v>12.8</v>
      </c>
      <c r="E10" s="89">
        <v>7.4</v>
      </c>
      <c r="F10" s="84">
        <v>256.2</v>
      </c>
      <c r="G10" s="84">
        <v>71.7</v>
      </c>
      <c r="H10" s="84">
        <v>240</v>
      </c>
      <c r="I10" s="85">
        <v>55.26</v>
      </c>
      <c r="J10" s="85">
        <v>6.024</v>
      </c>
      <c r="K10" s="90">
        <v>34000</v>
      </c>
      <c r="L10" s="87">
        <v>7</v>
      </c>
      <c r="M10" s="84">
        <v>5.8</v>
      </c>
      <c r="N10" s="84">
        <v>3.4</v>
      </c>
      <c r="O10" s="84">
        <v>6</v>
      </c>
      <c r="P10" s="85">
        <v>10.435</v>
      </c>
      <c r="Q10" s="85">
        <v>0.14199999999999999</v>
      </c>
      <c r="R10" s="88">
        <v>22</v>
      </c>
      <c r="S10" s="10"/>
    </row>
    <row r="11" spans="1:19" ht="19.899999999999999" customHeight="1" x14ac:dyDescent="0.15">
      <c r="A11" s="64">
        <v>5</v>
      </c>
      <c r="B11" s="82">
        <v>3971</v>
      </c>
      <c r="C11" s="82">
        <v>3970</v>
      </c>
      <c r="D11" s="79">
        <v>13</v>
      </c>
      <c r="E11" s="89">
        <v>7.5</v>
      </c>
      <c r="F11" s="84">
        <v>261</v>
      </c>
      <c r="G11" s="84">
        <v>103.5</v>
      </c>
      <c r="H11" s="84">
        <v>250</v>
      </c>
      <c r="I11" s="85">
        <v>53.34</v>
      </c>
      <c r="J11" s="85">
        <v>6.06</v>
      </c>
      <c r="K11" s="90">
        <v>49000</v>
      </c>
      <c r="L11" s="87">
        <v>7</v>
      </c>
      <c r="M11" s="84">
        <v>5.2</v>
      </c>
      <c r="N11" s="84">
        <v>3.1</v>
      </c>
      <c r="O11" s="84">
        <v>5.8</v>
      </c>
      <c r="P11" s="85">
        <v>12.9</v>
      </c>
      <c r="Q11" s="85">
        <v>0.13200000000000001</v>
      </c>
      <c r="R11" s="88">
        <v>12</v>
      </c>
      <c r="S11" s="10"/>
    </row>
    <row r="12" spans="1:19" ht="19.899999999999999" customHeight="1" x14ac:dyDescent="0.15">
      <c r="A12" s="64">
        <v>6</v>
      </c>
      <c r="B12" s="82">
        <v>4460</v>
      </c>
      <c r="C12" s="82">
        <v>4077</v>
      </c>
      <c r="D12" s="79">
        <v>12.3</v>
      </c>
      <c r="E12" s="89">
        <v>7.6</v>
      </c>
      <c r="F12" s="84">
        <v>264.60000000000002</v>
      </c>
      <c r="G12" s="84">
        <v>90.2</v>
      </c>
      <c r="H12" s="84">
        <v>230</v>
      </c>
      <c r="I12" s="85">
        <v>58.2</v>
      </c>
      <c r="J12" s="85">
        <v>5.952</v>
      </c>
      <c r="K12" s="90">
        <v>47000</v>
      </c>
      <c r="L12" s="87">
        <v>7</v>
      </c>
      <c r="M12" s="84">
        <v>5.0999999999999996</v>
      </c>
      <c r="N12" s="84">
        <v>3.4</v>
      </c>
      <c r="O12" s="84">
        <v>6</v>
      </c>
      <c r="P12" s="85">
        <v>12.78</v>
      </c>
      <c r="Q12" s="85">
        <v>0.14599999999999999</v>
      </c>
      <c r="R12" s="88">
        <v>17</v>
      </c>
      <c r="S12" s="10"/>
    </row>
    <row r="13" spans="1:19" ht="19.899999999999999" customHeight="1" x14ac:dyDescent="0.15">
      <c r="A13" s="64">
        <v>7</v>
      </c>
      <c r="B13" s="82">
        <v>4189</v>
      </c>
      <c r="C13" s="82">
        <v>4066</v>
      </c>
      <c r="D13" s="79">
        <v>12.9</v>
      </c>
      <c r="E13" s="89">
        <v>7.5</v>
      </c>
      <c r="F13" s="84">
        <v>244.8</v>
      </c>
      <c r="G13" s="84">
        <v>126</v>
      </c>
      <c r="H13" s="84">
        <v>250</v>
      </c>
      <c r="I13" s="85">
        <v>55.92</v>
      </c>
      <c r="J13" s="85">
        <v>5.8680000000000003</v>
      </c>
      <c r="K13" s="90">
        <v>180000</v>
      </c>
      <c r="L13" s="87">
        <v>7</v>
      </c>
      <c r="M13" s="84">
        <v>5.4</v>
      </c>
      <c r="N13" s="84">
        <v>7.1</v>
      </c>
      <c r="O13" s="84">
        <v>6.4</v>
      </c>
      <c r="P13" s="85">
        <v>12.311999999999999</v>
      </c>
      <c r="Q13" s="85">
        <v>0.13</v>
      </c>
      <c r="R13" s="88">
        <v>13</v>
      </c>
      <c r="S13" s="10"/>
    </row>
    <row r="14" spans="1:19" ht="19.899999999999999" customHeight="1" x14ac:dyDescent="0.15">
      <c r="A14" s="64">
        <v>8</v>
      </c>
      <c r="B14" s="82">
        <v>4633</v>
      </c>
      <c r="C14" s="82">
        <v>4383</v>
      </c>
      <c r="D14" s="79">
        <v>11.9</v>
      </c>
      <c r="E14" s="89">
        <v>7.5</v>
      </c>
      <c r="F14" s="84">
        <v>239.4</v>
      </c>
      <c r="G14" s="84">
        <v>120.6</v>
      </c>
      <c r="H14" s="84">
        <v>265</v>
      </c>
      <c r="I14" s="85">
        <v>54.96</v>
      </c>
      <c r="J14" s="85">
        <v>5.8920000000000003</v>
      </c>
      <c r="K14" s="90">
        <v>38000</v>
      </c>
      <c r="L14" s="87">
        <v>7</v>
      </c>
      <c r="M14" s="84">
        <v>5.3</v>
      </c>
      <c r="N14" s="84">
        <v>6.7</v>
      </c>
      <c r="O14" s="84">
        <v>6</v>
      </c>
      <c r="P14" s="85">
        <v>12.48</v>
      </c>
      <c r="Q14" s="85">
        <v>0.13100000000000001</v>
      </c>
      <c r="R14" s="88">
        <v>13</v>
      </c>
      <c r="S14" s="10"/>
    </row>
    <row r="15" spans="1:19" ht="19.899999999999999" customHeight="1" x14ac:dyDescent="0.15">
      <c r="A15" s="64">
        <v>9</v>
      </c>
      <c r="B15" s="82">
        <v>5021</v>
      </c>
      <c r="C15" s="82">
        <v>4582</v>
      </c>
      <c r="D15" s="79">
        <v>11.9</v>
      </c>
      <c r="E15" s="89">
        <v>7.5</v>
      </c>
      <c r="F15" s="84">
        <v>226.2</v>
      </c>
      <c r="G15" s="84">
        <v>88.3</v>
      </c>
      <c r="H15" s="84">
        <v>250</v>
      </c>
      <c r="I15" s="85">
        <v>58.44</v>
      </c>
      <c r="J15" s="85">
        <v>5.8440000000000003</v>
      </c>
      <c r="K15" s="90">
        <v>38000</v>
      </c>
      <c r="L15" s="87">
        <v>7</v>
      </c>
      <c r="M15" s="84">
        <v>5.9</v>
      </c>
      <c r="N15" s="84">
        <v>4.4000000000000004</v>
      </c>
      <c r="O15" s="84">
        <v>6.4</v>
      </c>
      <c r="P15" s="85">
        <v>12.396000000000001</v>
      </c>
      <c r="Q15" s="85">
        <v>0.113</v>
      </c>
      <c r="R15" s="88">
        <v>13</v>
      </c>
      <c r="S15" s="10"/>
    </row>
    <row r="16" spans="1:19" ht="19.899999999999999" customHeight="1" x14ac:dyDescent="0.15">
      <c r="A16" s="64">
        <v>10</v>
      </c>
      <c r="B16" s="82">
        <v>4498</v>
      </c>
      <c r="C16" s="82">
        <v>4051</v>
      </c>
      <c r="D16" s="152">
        <v>8</v>
      </c>
      <c r="E16" s="89">
        <v>7.2</v>
      </c>
      <c r="F16" s="84">
        <v>248.4</v>
      </c>
      <c r="G16" s="84">
        <v>80.8</v>
      </c>
      <c r="H16" s="84">
        <v>275</v>
      </c>
      <c r="I16" s="85">
        <v>58.32</v>
      </c>
      <c r="J16" s="85">
        <v>5.8920000000000003</v>
      </c>
      <c r="K16" s="90">
        <v>38000</v>
      </c>
      <c r="L16" s="87">
        <v>7</v>
      </c>
      <c r="M16" s="84">
        <v>5.8</v>
      </c>
      <c r="N16" s="84">
        <v>3.6</v>
      </c>
      <c r="O16" s="84">
        <v>6.2</v>
      </c>
      <c r="P16" s="85">
        <v>12.576000000000001</v>
      </c>
      <c r="Q16" s="85">
        <v>0.13900000000000001</v>
      </c>
      <c r="R16" s="88">
        <v>38</v>
      </c>
      <c r="S16" s="10"/>
    </row>
    <row r="17" spans="1:19" ht="19.899999999999999" customHeight="1" x14ac:dyDescent="0.15">
      <c r="A17" s="64">
        <v>11</v>
      </c>
      <c r="B17" s="82">
        <v>4204</v>
      </c>
      <c r="C17" s="82">
        <v>4281</v>
      </c>
      <c r="D17" s="152">
        <v>9</v>
      </c>
      <c r="E17" s="89">
        <v>7.4</v>
      </c>
      <c r="F17" s="84">
        <v>241.8</v>
      </c>
      <c r="G17" s="84">
        <v>85.5</v>
      </c>
      <c r="H17" s="84">
        <v>260</v>
      </c>
      <c r="I17" s="85">
        <v>57.54</v>
      </c>
      <c r="J17" s="85">
        <v>6</v>
      </c>
      <c r="K17" s="90">
        <v>67000</v>
      </c>
      <c r="L17" s="87">
        <v>7</v>
      </c>
      <c r="M17" s="84">
        <v>5.0999999999999996</v>
      </c>
      <c r="N17" s="84">
        <v>4.5999999999999996</v>
      </c>
      <c r="O17" s="84">
        <v>5.9</v>
      </c>
      <c r="P17" s="85">
        <v>12.731999999999999</v>
      </c>
      <c r="Q17" s="85">
        <v>0.11600000000000001</v>
      </c>
      <c r="R17" s="88">
        <v>27</v>
      </c>
      <c r="S17" s="10"/>
    </row>
    <row r="18" spans="1:19" ht="19.899999999999999" customHeight="1" x14ac:dyDescent="0.15">
      <c r="A18" s="64">
        <v>12</v>
      </c>
      <c r="B18" s="82">
        <v>3996</v>
      </c>
      <c r="C18" s="82">
        <v>4282</v>
      </c>
      <c r="D18" s="152">
        <v>9.3000000000000007</v>
      </c>
      <c r="E18" s="89">
        <v>7.5</v>
      </c>
      <c r="F18" s="84">
        <v>245.4</v>
      </c>
      <c r="G18" s="84">
        <v>87.3</v>
      </c>
      <c r="H18" s="84">
        <v>280</v>
      </c>
      <c r="I18" s="85">
        <v>56.52</v>
      </c>
      <c r="J18" s="85">
        <v>5.7839999999999998</v>
      </c>
      <c r="K18" s="90">
        <v>64000</v>
      </c>
      <c r="L18" s="87">
        <v>7</v>
      </c>
      <c r="M18" s="84">
        <v>5</v>
      </c>
      <c r="N18" s="84">
        <v>3.9</v>
      </c>
      <c r="O18" s="84">
        <v>6</v>
      </c>
      <c r="P18" s="85">
        <v>12.792</v>
      </c>
      <c r="Q18" s="85">
        <v>0.14199999999999999</v>
      </c>
      <c r="R18" s="88">
        <v>27</v>
      </c>
      <c r="S18" s="10"/>
    </row>
    <row r="19" spans="1:19" ht="19.899999999999999" customHeight="1" x14ac:dyDescent="0.15">
      <c r="A19" s="64">
        <v>13</v>
      </c>
      <c r="B19" s="82">
        <v>4328</v>
      </c>
      <c r="C19" s="82">
        <v>4015</v>
      </c>
      <c r="D19" s="152">
        <v>10.1</v>
      </c>
      <c r="E19" s="89">
        <v>7.5</v>
      </c>
      <c r="F19" s="84">
        <v>232.2</v>
      </c>
      <c r="G19" s="84">
        <v>90.8</v>
      </c>
      <c r="H19" s="84">
        <v>275</v>
      </c>
      <c r="I19" s="85">
        <v>55.38</v>
      </c>
      <c r="J19" s="85">
        <v>5.7480000000000002</v>
      </c>
      <c r="K19" s="90">
        <v>110000</v>
      </c>
      <c r="L19" s="87">
        <v>7</v>
      </c>
      <c r="M19" s="84">
        <v>4.9000000000000004</v>
      </c>
      <c r="N19" s="84">
        <v>2.8</v>
      </c>
      <c r="O19" s="84">
        <v>5.9</v>
      </c>
      <c r="P19" s="85">
        <v>12.492000000000001</v>
      </c>
      <c r="Q19" s="85">
        <v>0.13700000000000001</v>
      </c>
      <c r="R19" s="88">
        <v>25</v>
      </c>
      <c r="S19" s="10"/>
    </row>
    <row r="20" spans="1:19" ht="19.899999999999999" customHeight="1" x14ac:dyDescent="0.15">
      <c r="A20" s="64">
        <v>14</v>
      </c>
      <c r="B20" s="82">
        <v>4949</v>
      </c>
      <c r="C20" s="82">
        <v>4258</v>
      </c>
      <c r="D20" s="152">
        <v>11.4</v>
      </c>
      <c r="E20" s="89">
        <v>7.5</v>
      </c>
      <c r="F20" s="84">
        <v>249.6</v>
      </c>
      <c r="G20" s="84">
        <v>120</v>
      </c>
      <c r="H20" s="84">
        <v>285</v>
      </c>
      <c r="I20" s="85">
        <v>58.5</v>
      </c>
      <c r="J20" s="85">
        <v>5.7960000000000003</v>
      </c>
      <c r="K20" s="90">
        <v>57000</v>
      </c>
      <c r="L20" s="87">
        <v>7</v>
      </c>
      <c r="M20" s="84">
        <v>5.3</v>
      </c>
      <c r="N20" s="84">
        <v>8.9</v>
      </c>
      <c r="O20" s="84">
        <v>5.7</v>
      </c>
      <c r="P20" s="85">
        <v>12.744</v>
      </c>
      <c r="Q20" s="85">
        <v>0.13400000000000001</v>
      </c>
      <c r="R20" s="88">
        <v>12</v>
      </c>
      <c r="S20" s="10"/>
    </row>
    <row r="21" spans="1:19" ht="19.899999999999999" customHeight="1" x14ac:dyDescent="0.15">
      <c r="A21" s="64">
        <v>15</v>
      </c>
      <c r="B21" s="82">
        <v>4864</v>
      </c>
      <c r="C21" s="82">
        <v>4354</v>
      </c>
      <c r="D21" s="152">
        <v>10.8</v>
      </c>
      <c r="E21" s="89">
        <v>7.5</v>
      </c>
      <c r="F21" s="84">
        <v>235.8</v>
      </c>
      <c r="G21" s="84">
        <v>121.5</v>
      </c>
      <c r="H21" s="84">
        <v>260</v>
      </c>
      <c r="I21" s="85">
        <v>57.06</v>
      </c>
      <c r="J21" s="85">
        <v>5.9039999999999999</v>
      </c>
      <c r="K21" s="90">
        <v>81000</v>
      </c>
      <c r="L21" s="87">
        <v>7</v>
      </c>
      <c r="M21" s="84">
        <v>5.0999999999999996</v>
      </c>
      <c r="N21" s="84">
        <v>8.8000000000000007</v>
      </c>
      <c r="O21" s="84">
        <v>6.3</v>
      </c>
      <c r="P21" s="85">
        <v>12.504</v>
      </c>
      <c r="Q21" s="85">
        <v>0.12</v>
      </c>
      <c r="R21" s="88">
        <v>21</v>
      </c>
      <c r="S21" s="10"/>
    </row>
    <row r="22" spans="1:19" ht="19.899999999999999" customHeight="1" x14ac:dyDescent="0.15">
      <c r="A22" s="64">
        <v>16</v>
      </c>
      <c r="B22" s="82">
        <v>4462</v>
      </c>
      <c r="C22" s="82">
        <v>3728</v>
      </c>
      <c r="D22" s="152">
        <v>13.1</v>
      </c>
      <c r="E22" s="89">
        <v>7.5</v>
      </c>
      <c r="F22" s="84">
        <v>249.6</v>
      </c>
      <c r="G22" s="84">
        <v>100.5</v>
      </c>
      <c r="H22" s="84">
        <v>250</v>
      </c>
      <c r="I22" s="85">
        <v>56.82</v>
      </c>
      <c r="J22" s="85">
        <v>6.0359999999999996</v>
      </c>
      <c r="K22" s="90">
        <v>40000</v>
      </c>
      <c r="L22" s="87">
        <v>7.1</v>
      </c>
      <c r="M22" s="84">
        <v>5.2</v>
      </c>
      <c r="N22" s="84">
        <v>6.5</v>
      </c>
      <c r="O22" s="84">
        <v>5.9</v>
      </c>
      <c r="P22" s="85">
        <v>12.288</v>
      </c>
      <c r="Q22" s="85">
        <v>0.11</v>
      </c>
      <c r="R22" s="88">
        <v>20</v>
      </c>
      <c r="S22" s="10"/>
    </row>
    <row r="23" spans="1:19" ht="19.899999999999999" customHeight="1" x14ac:dyDescent="0.15">
      <c r="A23" s="64">
        <v>17</v>
      </c>
      <c r="B23" s="82">
        <v>5218</v>
      </c>
      <c r="C23" s="82">
        <v>4037</v>
      </c>
      <c r="D23" s="152">
        <v>14.5</v>
      </c>
      <c r="E23" s="89">
        <v>7.4</v>
      </c>
      <c r="F23" s="84">
        <v>235.8</v>
      </c>
      <c r="G23" s="84">
        <v>70.099999999999994</v>
      </c>
      <c r="H23" s="84">
        <v>270</v>
      </c>
      <c r="I23" s="85">
        <v>58.32</v>
      </c>
      <c r="J23" s="85">
        <v>5.8319999999999999</v>
      </c>
      <c r="K23" s="90">
        <v>38000</v>
      </c>
      <c r="L23" s="87">
        <v>7</v>
      </c>
      <c r="M23" s="84">
        <v>4.8</v>
      </c>
      <c r="N23" s="84">
        <v>3.5</v>
      </c>
      <c r="O23" s="84">
        <v>6.2</v>
      </c>
      <c r="P23" s="85">
        <v>10.387</v>
      </c>
      <c r="Q23" s="85">
        <v>0.106</v>
      </c>
      <c r="R23" s="88">
        <v>11</v>
      </c>
      <c r="S23" s="10"/>
    </row>
    <row r="24" spans="1:19" ht="19.899999999999999" customHeight="1" x14ac:dyDescent="0.15">
      <c r="A24" s="64">
        <v>18</v>
      </c>
      <c r="B24" s="82">
        <v>4531</v>
      </c>
      <c r="C24" s="82">
        <v>3806</v>
      </c>
      <c r="D24" s="152">
        <v>13.2</v>
      </c>
      <c r="E24" s="89">
        <v>7.5</v>
      </c>
      <c r="F24" s="84">
        <v>259.8</v>
      </c>
      <c r="G24" s="84">
        <v>100.8</v>
      </c>
      <c r="H24" s="84">
        <v>265</v>
      </c>
      <c r="I24" s="85">
        <v>58.14</v>
      </c>
      <c r="J24" s="85">
        <v>5.88</v>
      </c>
      <c r="K24" s="90">
        <v>30000</v>
      </c>
      <c r="L24" s="87">
        <v>7</v>
      </c>
      <c r="M24" s="84">
        <v>5.2</v>
      </c>
      <c r="N24" s="84">
        <v>3.9</v>
      </c>
      <c r="O24" s="84">
        <v>6.1</v>
      </c>
      <c r="P24" s="85">
        <v>10.435</v>
      </c>
      <c r="Q24" s="85">
        <v>0.104</v>
      </c>
      <c r="R24" s="88">
        <v>20</v>
      </c>
      <c r="S24" s="10"/>
    </row>
    <row r="25" spans="1:19" ht="19.899999999999999" customHeight="1" x14ac:dyDescent="0.15">
      <c r="A25" s="64">
        <v>19</v>
      </c>
      <c r="B25" s="82">
        <v>3732</v>
      </c>
      <c r="C25" s="82">
        <v>3089</v>
      </c>
      <c r="D25" s="152">
        <v>13</v>
      </c>
      <c r="E25" s="89">
        <v>7.4</v>
      </c>
      <c r="F25" s="84">
        <v>245.4</v>
      </c>
      <c r="G25" s="84">
        <v>87.2</v>
      </c>
      <c r="H25" s="84">
        <v>250</v>
      </c>
      <c r="I25" s="85">
        <v>54.18</v>
      </c>
      <c r="J25" s="85">
        <v>5.976</v>
      </c>
      <c r="K25" s="90">
        <v>81000</v>
      </c>
      <c r="L25" s="87">
        <v>7</v>
      </c>
      <c r="M25" s="84">
        <v>5.4</v>
      </c>
      <c r="N25" s="84">
        <v>2.8</v>
      </c>
      <c r="O25" s="84">
        <v>6.2</v>
      </c>
      <c r="P25" s="85">
        <v>12.54</v>
      </c>
      <c r="Q25" s="85">
        <v>0.10299999999999999</v>
      </c>
      <c r="R25" s="88">
        <v>20</v>
      </c>
      <c r="S25" s="10"/>
    </row>
    <row r="26" spans="1:19" ht="19.899999999999999" customHeight="1" x14ac:dyDescent="0.15">
      <c r="A26" s="64">
        <v>20</v>
      </c>
      <c r="B26" s="82">
        <v>3813</v>
      </c>
      <c r="C26" s="82">
        <v>3057</v>
      </c>
      <c r="D26" s="152">
        <v>13.3</v>
      </c>
      <c r="E26" s="89">
        <v>7.5</v>
      </c>
      <c r="F26" s="84">
        <v>266.39999999999998</v>
      </c>
      <c r="G26" s="84">
        <v>117</v>
      </c>
      <c r="H26" s="84">
        <v>275</v>
      </c>
      <c r="I26" s="85">
        <v>56.4</v>
      </c>
      <c r="J26" s="85">
        <v>5.7240000000000002</v>
      </c>
      <c r="K26" s="90">
        <v>69000</v>
      </c>
      <c r="L26" s="87">
        <v>7</v>
      </c>
      <c r="M26" s="84">
        <v>5.6</v>
      </c>
      <c r="N26" s="84">
        <v>3.5</v>
      </c>
      <c r="O26" s="84">
        <v>5.9</v>
      </c>
      <c r="P26" s="85">
        <v>12.672000000000001</v>
      </c>
      <c r="Q26" s="85">
        <v>0.108</v>
      </c>
      <c r="R26" s="88">
        <v>30</v>
      </c>
      <c r="S26" s="10"/>
    </row>
    <row r="27" spans="1:19" ht="19.899999999999999" customHeight="1" x14ac:dyDescent="0.15">
      <c r="A27" s="64">
        <v>21</v>
      </c>
      <c r="B27" s="82">
        <v>3497</v>
      </c>
      <c r="C27" s="82">
        <v>3095</v>
      </c>
      <c r="D27" s="152">
        <v>12.9</v>
      </c>
      <c r="E27" s="89">
        <v>7.5</v>
      </c>
      <c r="F27" s="84">
        <v>274.2</v>
      </c>
      <c r="G27" s="84">
        <v>131.69999999999999</v>
      </c>
      <c r="H27" s="84">
        <v>285</v>
      </c>
      <c r="I27" s="85">
        <v>57.96</v>
      </c>
      <c r="J27" s="85">
        <v>5.16</v>
      </c>
      <c r="K27" s="90">
        <v>13000</v>
      </c>
      <c r="L27" s="87">
        <v>7</v>
      </c>
      <c r="M27" s="84">
        <v>5.4</v>
      </c>
      <c r="N27" s="84">
        <v>4.9000000000000004</v>
      </c>
      <c r="O27" s="84">
        <v>6.3</v>
      </c>
      <c r="P27" s="85">
        <v>12.84</v>
      </c>
      <c r="Q27" s="85">
        <v>9.6000000000000002E-2</v>
      </c>
      <c r="R27" s="88">
        <v>15</v>
      </c>
      <c r="S27" s="10"/>
    </row>
    <row r="28" spans="1:19" ht="19.899999999999999" customHeight="1" x14ac:dyDescent="0.15">
      <c r="A28" s="64">
        <v>22</v>
      </c>
      <c r="B28" s="82">
        <v>3795</v>
      </c>
      <c r="C28" s="82">
        <v>3100</v>
      </c>
      <c r="D28" s="152">
        <v>13.7</v>
      </c>
      <c r="E28" s="89">
        <v>7.4</v>
      </c>
      <c r="F28" s="84">
        <v>265.2</v>
      </c>
      <c r="G28" s="84">
        <v>77.900000000000006</v>
      </c>
      <c r="H28" s="84">
        <v>250</v>
      </c>
      <c r="I28" s="85">
        <v>55.38</v>
      </c>
      <c r="J28" s="85">
        <v>5.7960000000000003</v>
      </c>
      <c r="K28" s="90">
        <v>280000</v>
      </c>
      <c r="L28" s="87">
        <v>7.1</v>
      </c>
      <c r="M28" s="84">
        <v>5.3</v>
      </c>
      <c r="N28" s="84">
        <v>2.6</v>
      </c>
      <c r="O28" s="84">
        <v>6.1</v>
      </c>
      <c r="P28" s="85">
        <v>12.54</v>
      </c>
      <c r="Q28" s="85">
        <v>9.0999999999999998E-2</v>
      </c>
      <c r="R28" s="88">
        <v>24</v>
      </c>
      <c r="S28" s="10"/>
    </row>
    <row r="29" spans="1:19" ht="19.899999999999999" customHeight="1" x14ac:dyDescent="0.15">
      <c r="A29" s="64">
        <v>23</v>
      </c>
      <c r="B29" s="82">
        <v>3998</v>
      </c>
      <c r="C29" s="82">
        <v>2387</v>
      </c>
      <c r="D29" s="152">
        <v>12.6</v>
      </c>
      <c r="E29" s="89">
        <v>7.5</v>
      </c>
      <c r="F29" s="84">
        <v>247.2</v>
      </c>
      <c r="G29" s="84">
        <v>86.1</v>
      </c>
      <c r="H29" s="84">
        <v>260</v>
      </c>
      <c r="I29" s="85">
        <v>56.16</v>
      </c>
      <c r="J29" s="85">
        <v>5.52</v>
      </c>
      <c r="K29" s="90">
        <v>41000</v>
      </c>
      <c r="L29" s="87">
        <v>7</v>
      </c>
      <c r="M29" s="84">
        <v>5.0999999999999996</v>
      </c>
      <c r="N29" s="84">
        <v>4.2</v>
      </c>
      <c r="O29" s="84">
        <v>6.2</v>
      </c>
      <c r="P29" s="85">
        <v>12.6</v>
      </c>
      <c r="Q29" s="85">
        <v>9.7000000000000003E-2</v>
      </c>
      <c r="R29" s="88">
        <v>17</v>
      </c>
      <c r="S29" s="10"/>
    </row>
    <row r="30" spans="1:19" ht="19.899999999999999" customHeight="1" x14ac:dyDescent="0.15">
      <c r="A30" s="64">
        <v>24</v>
      </c>
      <c r="B30" s="82">
        <v>3519</v>
      </c>
      <c r="C30" s="82">
        <v>3753</v>
      </c>
      <c r="D30" s="152">
        <v>12.2</v>
      </c>
      <c r="E30" s="89">
        <v>7.5</v>
      </c>
      <c r="F30" s="84">
        <v>265.2</v>
      </c>
      <c r="G30" s="84">
        <v>80.599999999999994</v>
      </c>
      <c r="H30" s="84">
        <v>270</v>
      </c>
      <c r="I30" s="85">
        <v>57.06</v>
      </c>
      <c r="J30" s="85">
        <v>5.9039999999999999</v>
      </c>
      <c r="K30" s="90">
        <v>42000</v>
      </c>
      <c r="L30" s="87">
        <v>7</v>
      </c>
      <c r="M30" s="84">
        <v>5.2</v>
      </c>
      <c r="N30" s="84">
        <v>5.8</v>
      </c>
      <c r="O30" s="84">
        <v>6</v>
      </c>
      <c r="P30" s="85">
        <v>12.263999999999999</v>
      </c>
      <c r="Q30" s="85">
        <v>9.6000000000000002E-2</v>
      </c>
      <c r="R30" s="88">
        <v>20</v>
      </c>
      <c r="S30" s="10"/>
    </row>
    <row r="31" spans="1:19" ht="19.899999999999999" customHeight="1" x14ac:dyDescent="0.15">
      <c r="A31" s="64">
        <v>25</v>
      </c>
      <c r="B31" s="82">
        <v>5003</v>
      </c>
      <c r="C31" s="82">
        <v>4333</v>
      </c>
      <c r="D31" s="152">
        <v>11.8</v>
      </c>
      <c r="E31" s="89">
        <v>7.5</v>
      </c>
      <c r="F31" s="84">
        <v>271.2</v>
      </c>
      <c r="G31" s="84">
        <v>106.6</v>
      </c>
      <c r="H31" s="84">
        <v>170</v>
      </c>
      <c r="I31" s="85">
        <v>58.68</v>
      </c>
      <c r="J31" s="85">
        <v>5.7480000000000002</v>
      </c>
      <c r="K31" s="90">
        <v>42000</v>
      </c>
      <c r="L31" s="87">
        <v>6.9</v>
      </c>
      <c r="M31" s="84">
        <v>5.3</v>
      </c>
      <c r="N31" s="84">
        <v>2</v>
      </c>
      <c r="O31" s="84">
        <v>6.2</v>
      </c>
      <c r="P31" s="85">
        <v>12.72</v>
      </c>
      <c r="Q31" s="85">
        <v>9.6000000000000002E-2</v>
      </c>
      <c r="R31" s="88">
        <v>22</v>
      </c>
      <c r="S31" s="10"/>
    </row>
    <row r="32" spans="1:19" ht="19.899999999999999" customHeight="1" x14ac:dyDescent="0.15">
      <c r="A32" s="64">
        <v>26</v>
      </c>
      <c r="B32" s="82">
        <v>5047</v>
      </c>
      <c r="C32" s="82">
        <v>4261</v>
      </c>
      <c r="D32" s="152">
        <v>11.5</v>
      </c>
      <c r="E32" s="89">
        <v>7.4</v>
      </c>
      <c r="F32" s="84">
        <v>266.39999999999998</v>
      </c>
      <c r="G32" s="84">
        <v>90.3</v>
      </c>
      <c r="H32" s="84">
        <v>120</v>
      </c>
      <c r="I32" s="85">
        <v>58.62</v>
      </c>
      <c r="J32" s="85">
        <v>5.6879999999999997</v>
      </c>
      <c r="K32" s="90">
        <v>44000</v>
      </c>
      <c r="L32" s="87">
        <v>6.9</v>
      </c>
      <c r="M32" s="84">
        <v>5.0999999999999996</v>
      </c>
      <c r="N32" s="84">
        <v>1</v>
      </c>
      <c r="O32" s="84">
        <v>6.4</v>
      </c>
      <c r="P32" s="85">
        <v>12.252000000000001</v>
      </c>
      <c r="Q32" s="85">
        <v>0.1</v>
      </c>
      <c r="R32" s="88">
        <v>21</v>
      </c>
      <c r="S32" s="10"/>
    </row>
    <row r="33" spans="1:19" ht="19.899999999999999" customHeight="1" x14ac:dyDescent="0.15">
      <c r="A33" s="64">
        <v>27</v>
      </c>
      <c r="B33" s="82">
        <v>5146</v>
      </c>
      <c r="C33" s="82">
        <v>4543</v>
      </c>
      <c r="D33" s="152">
        <v>12</v>
      </c>
      <c r="E33" s="89">
        <v>7.5</v>
      </c>
      <c r="F33" s="84">
        <v>272.39999999999998</v>
      </c>
      <c r="G33" s="84">
        <v>109.6</v>
      </c>
      <c r="H33" s="84">
        <v>160</v>
      </c>
      <c r="I33" s="85">
        <v>58.68</v>
      </c>
      <c r="J33" s="85">
        <v>5.6639999999999997</v>
      </c>
      <c r="K33" s="90">
        <v>46000</v>
      </c>
      <c r="L33" s="87">
        <v>7</v>
      </c>
      <c r="M33" s="84">
        <v>4.9000000000000004</v>
      </c>
      <c r="N33" s="84">
        <v>1.2</v>
      </c>
      <c r="O33" s="84">
        <v>6.1</v>
      </c>
      <c r="P33" s="85">
        <v>12.36</v>
      </c>
      <c r="Q33" s="85">
        <v>8.4000000000000005E-2</v>
      </c>
      <c r="R33" s="88">
        <v>25</v>
      </c>
      <c r="S33" s="10"/>
    </row>
    <row r="34" spans="1:19" ht="19.899999999999999" customHeight="1" x14ac:dyDescent="0.15">
      <c r="A34" s="64">
        <v>28</v>
      </c>
      <c r="B34" s="82">
        <v>4770</v>
      </c>
      <c r="C34" s="82">
        <v>3778</v>
      </c>
      <c r="D34" s="152">
        <v>11.5</v>
      </c>
      <c r="E34" s="89">
        <v>7.5</v>
      </c>
      <c r="F34" s="84">
        <v>250.8</v>
      </c>
      <c r="G34" s="84">
        <v>93.3</v>
      </c>
      <c r="H34" s="84">
        <v>130</v>
      </c>
      <c r="I34" s="85">
        <v>57.72</v>
      </c>
      <c r="J34" s="85">
        <v>5.7480000000000002</v>
      </c>
      <c r="K34" s="90">
        <v>44000</v>
      </c>
      <c r="L34" s="87">
        <v>7</v>
      </c>
      <c r="M34" s="84">
        <v>5.4</v>
      </c>
      <c r="N34" s="84">
        <v>2.2999999999999998</v>
      </c>
      <c r="O34" s="84">
        <v>6.2</v>
      </c>
      <c r="P34" s="85">
        <v>12.528</v>
      </c>
      <c r="Q34" s="85">
        <v>9.5000000000000001E-2</v>
      </c>
      <c r="R34" s="88">
        <v>24</v>
      </c>
      <c r="S34" s="10"/>
    </row>
    <row r="35" spans="1:19" ht="19.899999999999999" customHeight="1" x14ac:dyDescent="0.15">
      <c r="A35" s="64">
        <v>29</v>
      </c>
      <c r="B35" s="82">
        <v>4693</v>
      </c>
      <c r="C35" s="82">
        <v>4212</v>
      </c>
      <c r="D35" s="152">
        <v>12</v>
      </c>
      <c r="E35" s="89">
        <v>7.5</v>
      </c>
      <c r="F35" s="84">
        <v>243</v>
      </c>
      <c r="G35" s="84">
        <v>92</v>
      </c>
      <c r="H35" s="84">
        <v>145</v>
      </c>
      <c r="I35" s="85">
        <v>57.84</v>
      </c>
      <c r="J35" s="85">
        <v>5.82</v>
      </c>
      <c r="K35" s="90">
        <v>49000</v>
      </c>
      <c r="L35" s="87">
        <v>7</v>
      </c>
      <c r="M35" s="84">
        <v>5.5</v>
      </c>
      <c r="N35" s="84">
        <v>2.1</v>
      </c>
      <c r="O35" s="84">
        <v>5.8</v>
      </c>
      <c r="P35" s="85">
        <v>12.72</v>
      </c>
      <c r="Q35" s="85">
        <v>8.5999999999999993E-2</v>
      </c>
      <c r="R35" s="88">
        <v>24</v>
      </c>
      <c r="S35" s="10"/>
    </row>
    <row r="36" spans="1:19" ht="19.899999999999999" customHeight="1" x14ac:dyDescent="0.15">
      <c r="A36" s="64">
        <v>30</v>
      </c>
      <c r="B36" s="82">
        <v>4546</v>
      </c>
      <c r="C36" s="82">
        <v>4235</v>
      </c>
      <c r="D36" s="79">
        <v>12.1</v>
      </c>
      <c r="E36" s="89">
        <v>7.4</v>
      </c>
      <c r="F36" s="84">
        <v>257.39999999999998</v>
      </c>
      <c r="G36" s="84">
        <v>95.2</v>
      </c>
      <c r="H36" s="84">
        <v>140</v>
      </c>
      <c r="I36" s="85">
        <v>55.2</v>
      </c>
      <c r="J36" s="85">
        <v>5.8559999999999999</v>
      </c>
      <c r="K36" s="90">
        <v>45000</v>
      </c>
      <c r="L36" s="87">
        <v>6.9</v>
      </c>
      <c r="M36" s="84">
        <v>5.4</v>
      </c>
      <c r="N36" s="84">
        <v>1.1000000000000001</v>
      </c>
      <c r="O36" s="84">
        <v>6.2</v>
      </c>
      <c r="P36" s="85">
        <v>12.456</v>
      </c>
      <c r="Q36" s="85">
        <v>8.5999999999999993E-2</v>
      </c>
      <c r="R36" s="88">
        <v>25</v>
      </c>
      <c r="S36" s="10"/>
    </row>
    <row r="37" spans="1:19" ht="19.899999999999999" customHeight="1" x14ac:dyDescent="0.15">
      <c r="A37" s="65">
        <v>31</v>
      </c>
      <c r="B37" s="82">
        <v>4419</v>
      </c>
      <c r="C37" s="82">
        <v>3717</v>
      </c>
      <c r="D37" s="80">
        <v>11.4</v>
      </c>
      <c r="E37" s="91">
        <v>7.5</v>
      </c>
      <c r="F37" s="84">
        <v>249</v>
      </c>
      <c r="G37" s="84">
        <v>102.8</v>
      </c>
      <c r="H37" s="84">
        <v>195</v>
      </c>
      <c r="I37" s="85">
        <v>57.96</v>
      </c>
      <c r="J37" s="85">
        <v>5.7839999999999998</v>
      </c>
      <c r="K37" s="90">
        <v>37000</v>
      </c>
      <c r="L37" s="87">
        <v>6.9</v>
      </c>
      <c r="M37" s="84">
        <v>5.0999999999999996</v>
      </c>
      <c r="N37" s="84">
        <v>3.5</v>
      </c>
      <c r="O37" s="84">
        <v>6</v>
      </c>
      <c r="P37" s="85">
        <v>12.827999999999999</v>
      </c>
      <c r="Q37" s="85">
        <v>9.0999999999999998E-2</v>
      </c>
      <c r="R37" s="88">
        <v>22</v>
      </c>
      <c r="S37" s="10"/>
    </row>
    <row r="38" spans="1:19" ht="19.899999999999999" customHeight="1" x14ac:dyDescent="0.15">
      <c r="A38" s="63" t="s">
        <v>8</v>
      </c>
      <c r="B38" s="143">
        <f t="shared" ref="B38:Q38" si="0">AVERAGE(B7:B37)</f>
        <v>4445.8387096774195</v>
      </c>
      <c r="C38" s="144">
        <f t="shared" si="0"/>
        <v>3913.483870967742</v>
      </c>
      <c r="D38" s="93" t="s">
        <v>50</v>
      </c>
      <c r="E38" s="94">
        <f t="shared" si="0"/>
        <v>7.4709677419354845</v>
      </c>
      <c r="F38" s="94">
        <f t="shared" si="0"/>
        <v>251.59354838709672</v>
      </c>
      <c r="G38" s="95">
        <f t="shared" si="0"/>
        <v>94.658064516129016</v>
      </c>
      <c r="H38" s="95">
        <f t="shared" si="0"/>
        <v>237.09677419354838</v>
      </c>
      <c r="I38" s="96">
        <f t="shared" si="0"/>
        <v>56.893548387096786</v>
      </c>
      <c r="J38" s="96">
        <f t="shared" si="0"/>
        <v>5.8281290322580626</v>
      </c>
      <c r="K38" s="92">
        <f t="shared" si="0"/>
        <v>60096.774193548386</v>
      </c>
      <c r="L38" s="93">
        <f t="shared" si="0"/>
        <v>6.9935483870967747</v>
      </c>
      <c r="M38" s="94">
        <f t="shared" si="0"/>
        <v>5.2806451612903231</v>
      </c>
      <c r="N38" s="95">
        <f t="shared" si="0"/>
        <v>4.1322580645161286</v>
      </c>
      <c r="O38" s="95">
        <f t="shared" si="0"/>
        <v>6.1032258064516123</v>
      </c>
      <c r="P38" s="96">
        <f t="shared" si="0"/>
        <v>12.388548387096778</v>
      </c>
      <c r="Q38" s="96">
        <f t="shared" si="0"/>
        <v>0.11403225806451617</v>
      </c>
      <c r="R38" s="97">
        <f>AVERAGE(R7:R37)</f>
        <v>20.29032258064516</v>
      </c>
    </row>
    <row r="39" spans="1:19" ht="19.899999999999999" customHeight="1" x14ac:dyDescent="0.15">
      <c r="A39" s="64" t="s">
        <v>9</v>
      </c>
      <c r="B39" s="134">
        <f t="shared" ref="B39:C39" si="1">MAX(B7:B37)</f>
        <v>5655</v>
      </c>
      <c r="C39" s="135">
        <f t="shared" si="1"/>
        <v>4582</v>
      </c>
      <c r="D39" s="99" t="s">
        <v>50</v>
      </c>
      <c r="E39" s="89">
        <f t="shared" ref="E39:Q39" si="2">MAX(E7:E37)</f>
        <v>7.6</v>
      </c>
      <c r="F39" s="89">
        <f t="shared" si="2"/>
        <v>274.2</v>
      </c>
      <c r="G39" s="100">
        <f t="shared" si="2"/>
        <v>131.69999999999999</v>
      </c>
      <c r="H39" s="100">
        <f t="shared" si="2"/>
        <v>285</v>
      </c>
      <c r="I39" s="101">
        <f t="shared" si="2"/>
        <v>58.68</v>
      </c>
      <c r="J39" s="101">
        <f t="shared" si="2"/>
        <v>6.06</v>
      </c>
      <c r="K39" s="98">
        <f t="shared" si="2"/>
        <v>280000</v>
      </c>
      <c r="L39" s="99">
        <f t="shared" si="2"/>
        <v>7.1</v>
      </c>
      <c r="M39" s="89">
        <f t="shared" si="2"/>
        <v>5.9</v>
      </c>
      <c r="N39" s="100">
        <f t="shared" si="2"/>
        <v>8.9</v>
      </c>
      <c r="O39" s="100">
        <f t="shared" si="2"/>
        <v>6.4</v>
      </c>
      <c r="P39" s="101">
        <f t="shared" si="2"/>
        <v>13.068</v>
      </c>
      <c r="Q39" s="101">
        <f t="shared" si="2"/>
        <v>0.14599999999999999</v>
      </c>
      <c r="R39" s="102">
        <f>MAX(R7:R37)</f>
        <v>38</v>
      </c>
    </row>
    <row r="40" spans="1:19" ht="19.899999999999999" customHeight="1" x14ac:dyDescent="0.15">
      <c r="A40" s="66" t="s">
        <v>10</v>
      </c>
      <c r="B40" s="136">
        <f t="shared" ref="B40:C40" si="3">MIN(B7:B37)</f>
        <v>3497</v>
      </c>
      <c r="C40" s="137">
        <f t="shared" si="3"/>
        <v>2387</v>
      </c>
      <c r="D40" s="104" t="s">
        <v>50</v>
      </c>
      <c r="E40" s="105">
        <f t="shared" ref="E40:R40" si="4">MIN(E7:E37)</f>
        <v>7.2</v>
      </c>
      <c r="F40" s="105">
        <f t="shared" si="4"/>
        <v>226.2</v>
      </c>
      <c r="G40" s="106">
        <f t="shared" si="4"/>
        <v>66.599999999999994</v>
      </c>
      <c r="H40" s="106">
        <f t="shared" si="4"/>
        <v>120</v>
      </c>
      <c r="I40" s="107">
        <f t="shared" si="4"/>
        <v>53.34</v>
      </c>
      <c r="J40" s="107">
        <f t="shared" si="4"/>
        <v>5.16</v>
      </c>
      <c r="K40" s="103">
        <f t="shared" si="4"/>
        <v>13000</v>
      </c>
      <c r="L40" s="104">
        <f t="shared" si="4"/>
        <v>6.9</v>
      </c>
      <c r="M40" s="105">
        <f t="shared" si="4"/>
        <v>4.8</v>
      </c>
      <c r="N40" s="106">
        <f t="shared" si="4"/>
        <v>1</v>
      </c>
      <c r="O40" s="106">
        <f t="shared" si="4"/>
        <v>5.7</v>
      </c>
      <c r="P40" s="107">
        <f t="shared" si="4"/>
        <v>10.387</v>
      </c>
      <c r="Q40" s="107">
        <f t="shared" si="4"/>
        <v>8.4000000000000005E-2</v>
      </c>
      <c r="R40" s="108">
        <f t="shared" si="4"/>
        <v>11</v>
      </c>
    </row>
    <row r="41" spans="1:19" ht="19.899999999999999" customHeight="1" thickBot="1" x14ac:dyDescent="0.2">
      <c r="A41" s="67" t="s">
        <v>11</v>
      </c>
      <c r="B41" s="71" t="s">
        <v>50</v>
      </c>
      <c r="C41" s="72" t="s">
        <v>50</v>
      </c>
      <c r="D41" s="70" t="s">
        <v>50</v>
      </c>
      <c r="E41" s="109" t="s">
        <v>50</v>
      </c>
      <c r="F41" s="109">
        <v>150</v>
      </c>
      <c r="G41" s="110" t="s">
        <v>48</v>
      </c>
      <c r="H41" s="111">
        <v>159.69999999999999</v>
      </c>
      <c r="I41" s="111">
        <v>44.9</v>
      </c>
      <c r="J41" s="111">
        <v>6.5</v>
      </c>
      <c r="K41" s="112">
        <v>300000</v>
      </c>
      <c r="L41" s="113" t="s">
        <v>50</v>
      </c>
      <c r="M41" s="109">
        <v>4.4000000000000004</v>
      </c>
      <c r="N41" s="110" t="s">
        <v>49</v>
      </c>
      <c r="O41" s="111">
        <v>2.6</v>
      </c>
      <c r="P41" s="111">
        <v>13.7</v>
      </c>
      <c r="Q41" s="111">
        <v>0.43</v>
      </c>
      <c r="R41" s="114">
        <v>3000</v>
      </c>
    </row>
    <row r="42" spans="1:19" x14ac:dyDescent="0.15">
      <c r="B42" s="11">
        <f>SUM(B7:B37)</f>
        <v>137821</v>
      </c>
      <c r="C42" s="11">
        <f>SUM(C7:C37)</f>
        <v>121318</v>
      </c>
      <c r="D42" s="11"/>
    </row>
  </sheetData>
  <mergeCells count="7">
    <mergeCell ref="A2:R2"/>
    <mergeCell ref="A4:F4"/>
    <mergeCell ref="A5:A6"/>
    <mergeCell ref="B5:B6"/>
    <mergeCell ref="C5:C6"/>
    <mergeCell ref="D5:K5"/>
    <mergeCell ref="L5:R5"/>
  </mergeCells>
  <phoneticPr fontId="8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9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2:S42"/>
  <sheetViews>
    <sheetView view="pageBreakPreview" zoomScale="120" zoomScaleNormal="120" zoomScaleSheetLayoutView="120" workbookViewId="0">
      <pane xSplit="1" ySplit="6" topLeftCell="B32" activePane="bottomRight" state="frozen"/>
      <selection pane="topRight" activeCell="B1" sqref="B1"/>
      <selection pane="bottomLeft" activeCell="A7" sqref="A7"/>
      <selection pane="bottomRight" activeCell="A35" sqref="A35:A36"/>
    </sheetView>
  </sheetViews>
  <sheetFormatPr defaultColWidth="10" defaultRowHeight="13.5" x14ac:dyDescent="0.15"/>
  <cols>
    <col min="1" max="1" width="4.5" style="1" customWidth="1"/>
    <col min="2" max="3" width="7.625" style="1" customWidth="1"/>
    <col min="4" max="5" width="4.25" style="131" customWidth="1"/>
    <col min="6" max="8" width="5" style="131" customWidth="1"/>
    <col min="9" max="9" width="6" style="1" customWidth="1"/>
    <col min="10" max="10" width="5.875" style="1" customWidth="1"/>
    <col min="11" max="11" width="7.375" style="1" customWidth="1"/>
    <col min="12" max="15" width="4.25" style="1" customWidth="1"/>
    <col min="16" max="16" width="6" style="1" customWidth="1"/>
    <col min="17" max="17" width="5.375" style="1" customWidth="1"/>
    <col min="18" max="18" width="6" style="1" customWidth="1"/>
    <col min="19" max="19" width="8.75" style="1" customWidth="1"/>
    <col min="20" max="60" width="5.125" style="1" customWidth="1"/>
    <col min="61" max="16384" width="10" style="1"/>
  </cols>
  <sheetData>
    <row r="2" spans="1:19" ht="25.5" x14ac:dyDescent="0.3">
      <c r="A2" s="153" t="s">
        <v>52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4" spans="1:19" ht="16.149999999999999" customHeight="1" thickBot="1" x14ac:dyDescent="0.2">
      <c r="A4" s="154" t="s">
        <v>56</v>
      </c>
      <c r="B4" s="154"/>
      <c r="C4" s="154"/>
      <c r="D4" s="154"/>
      <c r="E4" s="154"/>
      <c r="F4" s="154"/>
      <c r="G4" s="119"/>
      <c r="H4" s="119"/>
      <c r="I4" s="2"/>
      <c r="J4" s="3"/>
      <c r="K4" s="4"/>
      <c r="R4" s="62" t="s">
        <v>47</v>
      </c>
    </row>
    <row r="5" spans="1:19" s="5" customFormat="1" ht="24" customHeight="1" x14ac:dyDescent="0.15">
      <c r="A5" s="155" t="s">
        <v>0</v>
      </c>
      <c r="B5" s="157" t="s">
        <v>45</v>
      </c>
      <c r="C5" s="159" t="s">
        <v>46</v>
      </c>
      <c r="D5" s="161" t="s">
        <v>1</v>
      </c>
      <c r="E5" s="162"/>
      <c r="F5" s="162"/>
      <c r="G5" s="162"/>
      <c r="H5" s="162"/>
      <c r="I5" s="162"/>
      <c r="J5" s="162"/>
      <c r="K5" s="163"/>
      <c r="L5" s="164" t="s">
        <v>2</v>
      </c>
      <c r="M5" s="165"/>
      <c r="N5" s="166"/>
      <c r="O5" s="166"/>
      <c r="P5" s="166"/>
      <c r="Q5" s="166"/>
      <c r="R5" s="167"/>
    </row>
    <row r="6" spans="1:19" s="5" customFormat="1" ht="26.25" customHeight="1" x14ac:dyDescent="0.15">
      <c r="A6" s="156"/>
      <c r="B6" s="158"/>
      <c r="C6" s="160"/>
      <c r="D6" s="120" t="s">
        <v>51</v>
      </c>
      <c r="E6" s="121" t="s">
        <v>13</v>
      </c>
      <c r="F6" s="121" t="s">
        <v>3</v>
      </c>
      <c r="G6" s="122" t="s">
        <v>12</v>
      </c>
      <c r="H6" s="123" t="s">
        <v>4</v>
      </c>
      <c r="I6" s="7" t="s">
        <v>5</v>
      </c>
      <c r="J6" s="7" t="s">
        <v>6</v>
      </c>
      <c r="K6" s="8" t="s">
        <v>7</v>
      </c>
      <c r="L6" s="6" t="s">
        <v>13</v>
      </c>
      <c r="M6" s="9" t="s">
        <v>3</v>
      </c>
      <c r="N6" s="68" t="s">
        <v>12</v>
      </c>
      <c r="O6" s="7" t="s">
        <v>4</v>
      </c>
      <c r="P6" s="7" t="s">
        <v>5</v>
      </c>
      <c r="Q6" s="7" t="s">
        <v>6</v>
      </c>
      <c r="R6" s="81" t="s">
        <v>7</v>
      </c>
    </row>
    <row r="7" spans="1:19" ht="19.899999999999999" customHeight="1" x14ac:dyDescent="0.15">
      <c r="A7" s="63">
        <v>1</v>
      </c>
      <c r="B7" s="82">
        <v>4220</v>
      </c>
      <c r="C7" s="82">
        <v>4180</v>
      </c>
      <c r="D7" s="124">
        <v>12</v>
      </c>
      <c r="E7" s="83">
        <v>7.4</v>
      </c>
      <c r="F7" s="125">
        <v>270</v>
      </c>
      <c r="G7" s="125">
        <v>108.2</v>
      </c>
      <c r="H7" s="125">
        <v>275</v>
      </c>
      <c r="I7" s="85">
        <v>56.28</v>
      </c>
      <c r="J7" s="85">
        <v>5.76</v>
      </c>
      <c r="K7" s="86">
        <v>46000</v>
      </c>
      <c r="L7" s="87">
        <v>6.9</v>
      </c>
      <c r="M7" s="84">
        <v>4.9000000000000004</v>
      </c>
      <c r="N7" s="84">
        <v>2.9</v>
      </c>
      <c r="O7" s="84">
        <v>6</v>
      </c>
      <c r="P7" s="85">
        <v>12.48</v>
      </c>
      <c r="Q7" s="85">
        <v>8.3000000000000004E-2</v>
      </c>
      <c r="R7" s="88">
        <v>23</v>
      </c>
      <c r="S7" s="10"/>
    </row>
    <row r="8" spans="1:19" ht="19.899999999999999" customHeight="1" x14ac:dyDescent="0.15">
      <c r="A8" s="64">
        <v>2</v>
      </c>
      <c r="B8" s="82">
        <v>4521</v>
      </c>
      <c r="C8" s="82">
        <v>4481</v>
      </c>
      <c r="D8" s="99">
        <v>12.1</v>
      </c>
      <c r="E8" s="89">
        <v>7.5</v>
      </c>
      <c r="F8" s="125">
        <v>252</v>
      </c>
      <c r="G8" s="125">
        <v>104</v>
      </c>
      <c r="H8" s="125">
        <v>280</v>
      </c>
      <c r="I8" s="85">
        <v>58.02</v>
      </c>
      <c r="J8" s="85">
        <v>5.8319999999999999</v>
      </c>
      <c r="K8" s="90">
        <v>43000</v>
      </c>
      <c r="L8" s="87">
        <v>7</v>
      </c>
      <c r="M8" s="84">
        <v>4.5999999999999996</v>
      </c>
      <c r="N8" s="84">
        <v>4.5</v>
      </c>
      <c r="O8" s="84">
        <v>5.7</v>
      </c>
      <c r="P8" s="85">
        <v>12.827999999999999</v>
      </c>
      <c r="Q8" s="85">
        <v>9.0999999999999998E-2</v>
      </c>
      <c r="R8" s="88">
        <v>23</v>
      </c>
      <c r="S8" s="10"/>
    </row>
    <row r="9" spans="1:19" ht="19.899999999999999" customHeight="1" x14ac:dyDescent="0.15">
      <c r="A9" s="64">
        <v>3</v>
      </c>
      <c r="B9" s="82">
        <v>4398</v>
      </c>
      <c r="C9" s="82">
        <v>4341</v>
      </c>
      <c r="D9" s="99">
        <v>10.4</v>
      </c>
      <c r="E9" s="89">
        <v>7.5</v>
      </c>
      <c r="F9" s="125">
        <v>246.6</v>
      </c>
      <c r="G9" s="125">
        <v>109.9</v>
      </c>
      <c r="H9" s="125">
        <v>265</v>
      </c>
      <c r="I9" s="85">
        <v>55.8</v>
      </c>
      <c r="J9" s="85">
        <v>5.9880000000000004</v>
      </c>
      <c r="K9" s="90">
        <v>140000</v>
      </c>
      <c r="L9" s="87">
        <v>7</v>
      </c>
      <c r="M9" s="84">
        <v>5.8</v>
      </c>
      <c r="N9" s="84">
        <v>3.6</v>
      </c>
      <c r="O9" s="84">
        <v>5.8</v>
      </c>
      <c r="P9" s="85">
        <v>12.263999999999999</v>
      </c>
      <c r="Q9" s="85">
        <v>0.104</v>
      </c>
      <c r="R9" s="88">
        <v>24</v>
      </c>
      <c r="S9" s="10"/>
    </row>
    <row r="10" spans="1:19" ht="19.899999999999999" customHeight="1" x14ac:dyDescent="0.15">
      <c r="A10" s="64">
        <v>4</v>
      </c>
      <c r="B10" s="82">
        <v>4297</v>
      </c>
      <c r="C10" s="82">
        <v>4053</v>
      </c>
      <c r="D10" s="99">
        <v>10.9</v>
      </c>
      <c r="E10" s="89">
        <v>7.5</v>
      </c>
      <c r="F10" s="125">
        <v>226.8</v>
      </c>
      <c r="G10" s="125">
        <v>55.6</v>
      </c>
      <c r="H10" s="125">
        <v>275</v>
      </c>
      <c r="I10" s="85">
        <v>57.84</v>
      </c>
      <c r="J10" s="85">
        <v>6</v>
      </c>
      <c r="K10" s="90">
        <v>40000</v>
      </c>
      <c r="L10" s="87">
        <v>6.9</v>
      </c>
      <c r="M10" s="84">
        <v>5.2</v>
      </c>
      <c r="N10" s="84">
        <v>4.3</v>
      </c>
      <c r="O10" s="84">
        <v>4.9000000000000004</v>
      </c>
      <c r="P10" s="85">
        <v>12.731999999999999</v>
      </c>
      <c r="Q10" s="85">
        <v>7.5999999999999998E-2</v>
      </c>
      <c r="R10" s="88">
        <v>22</v>
      </c>
      <c r="S10" s="10"/>
    </row>
    <row r="11" spans="1:19" ht="19.899999999999999" customHeight="1" x14ac:dyDescent="0.15">
      <c r="A11" s="64">
        <v>5</v>
      </c>
      <c r="B11" s="82">
        <v>4023</v>
      </c>
      <c r="C11" s="82">
        <v>3729</v>
      </c>
      <c r="D11" s="99">
        <v>10.4</v>
      </c>
      <c r="E11" s="89">
        <v>7.5</v>
      </c>
      <c r="F11" s="125">
        <v>235.2</v>
      </c>
      <c r="G11" s="125">
        <v>75.8</v>
      </c>
      <c r="H11" s="125">
        <v>260</v>
      </c>
      <c r="I11" s="85">
        <v>56.46</v>
      </c>
      <c r="J11" s="85">
        <v>5.8440000000000003</v>
      </c>
      <c r="K11" s="90">
        <v>34000</v>
      </c>
      <c r="L11" s="87">
        <v>7</v>
      </c>
      <c r="M11" s="84">
        <v>5.4</v>
      </c>
      <c r="N11" s="84">
        <v>4.2</v>
      </c>
      <c r="O11" s="84">
        <v>5.5</v>
      </c>
      <c r="P11" s="85">
        <v>12.78</v>
      </c>
      <c r="Q11" s="85">
        <v>9.6000000000000002E-2</v>
      </c>
      <c r="R11" s="88">
        <v>22</v>
      </c>
      <c r="S11" s="10"/>
    </row>
    <row r="12" spans="1:19" ht="19.899999999999999" customHeight="1" x14ac:dyDescent="0.15">
      <c r="A12" s="64">
        <v>6</v>
      </c>
      <c r="B12" s="82">
        <v>4241</v>
      </c>
      <c r="C12" s="82">
        <v>3953</v>
      </c>
      <c r="D12" s="99">
        <v>11.5</v>
      </c>
      <c r="E12" s="89">
        <v>7.5</v>
      </c>
      <c r="F12" s="125">
        <v>227.4</v>
      </c>
      <c r="G12" s="125">
        <v>74.900000000000006</v>
      </c>
      <c r="H12" s="125">
        <v>275</v>
      </c>
      <c r="I12" s="85">
        <v>58.02</v>
      </c>
      <c r="J12" s="85">
        <v>5.9279999999999999</v>
      </c>
      <c r="K12" s="90">
        <v>32000</v>
      </c>
      <c r="L12" s="87">
        <v>7</v>
      </c>
      <c r="M12" s="84">
        <v>5.5</v>
      </c>
      <c r="N12" s="84">
        <v>2.5</v>
      </c>
      <c r="O12" s="84">
        <v>6.2</v>
      </c>
      <c r="P12" s="85">
        <v>12.215999999999999</v>
      </c>
      <c r="Q12" s="85">
        <v>8.3000000000000004E-2</v>
      </c>
      <c r="R12" s="88">
        <v>24</v>
      </c>
      <c r="S12" s="10"/>
    </row>
    <row r="13" spans="1:19" ht="19.899999999999999" customHeight="1" x14ac:dyDescent="0.15">
      <c r="A13" s="64">
        <v>7</v>
      </c>
      <c r="B13" s="82">
        <v>4128</v>
      </c>
      <c r="C13" s="82">
        <v>3871</v>
      </c>
      <c r="D13" s="99">
        <v>12.4</v>
      </c>
      <c r="E13" s="89">
        <v>7.5</v>
      </c>
      <c r="F13" s="125">
        <v>156.30000000000001</v>
      </c>
      <c r="G13" s="125">
        <v>86.8</v>
      </c>
      <c r="H13" s="125">
        <v>275</v>
      </c>
      <c r="I13" s="85">
        <v>58.38</v>
      </c>
      <c r="J13" s="85">
        <v>5.8680000000000003</v>
      </c>
      <c r="K13" s="90">
        <v>44000</v>
      </c>
      <c r="L13" s="87">
        <v>7</v>
      </c>
      <c r="M13" s="84">
        <v>4.4000000000000004</v>
      </c>
      <c r="N13" s="84">
        <v>5.5</v>
      </c>
      <c r="O13" s="84">
        <v>5.3</v>
      </c>
      <c r="P13" s="85">
        <v>12.36</v>
      </c>
      <c r="Q13" s="85">
        <v>7.2999999999999995E-2</v>
      </c>
      <c r="R13" s="88">
        <v>28</v>
      </c>
      <c r="S13" s="10"/>
    </row>
    <row r="14" spans="1:19" ht="19.899999999999999" customHeight="1" x14ac:dyDescent="0.15">
      <c r="A14" s="64">
        <v>8</v>
      </c>
      <c r="B14" s="82">
        <v>4023</v>
      </c>
      <c r="C14" s="82">
        <v>4015</v>
      </c>
      <c r="D14" s="99">
        <v>12.9</v>
      </c>
      <c r="E14" s="89">
        <v>7.4</v>
      </c>
      <c r="F14" s="125">
        <v>161.69999999999999</v>
      </c>
      <c r="G14" s="125">
        <v>56.4</v>
      </c>
      <c r="H14" s="125">
        <v>260</v>
      </c>
      <c r="I14" s="85">
        <v>59.1</v>
      </c>
      <c r="J14" s="85">
        <v>6.06</v>
      </c>
      <c r="K14" s="90">
        <v>68000</v>
      </c>
      <c r="L14" s="87">
        <v>6.9</v>
      </c>
      <c r="M14" s="84">
        <v>4.4000000000000004</v>
      </c>
      <c r="N14" s="84">
        <v>2.7</v>
      </c>
      <c r="O14" s="84">
        <v>5.7</v>
      </c>
      <c r="P14" s="85">
        <v>9.4320000000000004</v>
      </c>
      <c r="Q14" s="85">
        <v>0.06</v>
      </c>
      <c r="R14" s="88">
        <v>23</v>
      </c>
      <c r="S14" s="10"/>
    </row>
    <row r="15" spans="1:19" ht="19.899999999999999" customHeight="1" x14ac:dyDescent="0.15">
      <c r="A15" s="64">
        <v>9</v>
      </c>
      <c r="B15" s="82">
        <v>4105</v>
      </c>
      <c r="C15" s="82">
        <v>3947</v>
      </c>
      <c r="D15" s="99">
        <v>13.1</v>
      </c>
      <c r="E15" s="89">
        <v>7.5</v>
      </c>
      <c r="F15" s="125">
        <v>153.6</v>
      </c>
      <c r="G15" s="125">
        <v>57.1</v>
      </c>
      <c r="H15" s="125">
        <v>285</v>
      </c>
      <c r="I15" s="85">
        <v>58.44</v>
      </c>
      <c r="J15" s="85">
        <v>5.976</v>
      </c>
      <c r="K15" s="90">
        <v>75000</v>
      </c>
      <c r="L15" s="87">
        <v>7</v>
      </c>
      <c r="M15" s="84">
        <v>4.3</v>
      </c>
      <c r="N15" s="84">
        <v>2.8</v>
      </c>
      <c r="O15" s="84">
        <v>6</v>
      </c>
      <c r="P15" s="85">
        <v>9.3480000000000008</v>
      </c>
      <c r="Q15" s="85">
        <v>6.6000000000000003E-2</v>
      </c>
      <c r="R15" s="88">
        <v>22</v>
      </c>
      <c r="S15" s="10"/>
    </row>
    <row r="16" spans="1:19" ht="19.899999999999999" customHeight="1" x14ac:dyDescent="0.15">
      <c r="A16" s="64">
        <v>10</v>
      </c>
      <c r="B16" s="82">
        <v>3942</v>
      </c>
      <c r="C16" s="82">
        <v>2983</v>
      </c>
      <c r="D16" s="99">
        <v>13.2</v>
      </c>
      <c r="E16" s="89">
        <v>7.4</v>
      </c>
      <c r="F16" s="125">
        <v>151.5</v>
      </c>
      <c r="G16" s="125">
        <v>59.4</v>
      </c>
      <c r="H16" s="125">
        <v>275</v>
      </c>
      <c r="I16" s="85">
        <v>58.5</v>
      </c>
      <c r="J16" s="85">
        <v>6.0359999999999996</v>
      </c>
      <c r="K16" s="90">
        <v>67000</v>
      </c>
      <c r="L16" s="87">
        <v>6.9</v>
      </c>
      <c r="M16" s="84">
        <v>4.2</v>
      </c>
      <c r="N16" s="84">
        <v>3.2</v>
      </c>
      <c r="O16" s="84">
        <v>6</v>
      </c>
      <c r="P16" s="85">
        <v>9.0960000000000001</v>
      </c>
      <c r="Q16" s="85">
        <v>5.8999999999999997E-2</v>
      </c>
      <c r="R16" s="88">
        <v>25</v>
      </c>
      <c r="S16" s="10"/>
    </row>
    <row r="17" spans="1:19" ht="19.899999999999999" customHeight="1" x14ac:dyDescent="0.15">
      <c r="A17" s="64">
        <v>11</v>
      </c>
      <c r="B17" s="82">
        <v>3951</v>
      </c>
      <c r="C17" s="82">
        <v>2517</v>
      </c>
      <c r="D17" s="99">
        <v>13</v>
      </c>
      <c r="E17" s="89">
        <v>7.4</v>
      </c>
      <c r="F17" s="125">
        <v>154.19999999999999</v>
      </c>
      <c r="G17" s="125">
        <v>68.099999999999994</v>
      </c>
      <c r="H17" s="125">
        <v>290</v>
      </c>
      <c r="I17" s="85">
        <v>67.56</v>
      </c>
      <c r="J17" s="85">
        <v>6.06</v>
      </c>
      <c r="K17" s="90">
        <v>42000</v>
      </c>
      <c r="L17" s="87">
        <v>6.8</v>
      </c>
      <c r="M17" s="84">
        <v>4.3</v>
      </c>
      <c r="N17" s="84">
        <v>3.5</v>
      </c>
      <c r="O17" s="84">
        <v>5.7</v>
      </c>
      <c r="P17" s="85">
        <v>9.0719999999999992</v>
      </c>
      <c r="Q17" s="85">
        <v>6.0999999999999999E-2</v>
      </c>
      <c r="R17" s="88">
        <v>22</v>
      </c>
      <c r="S17" s="10"/>
    </row>
    <row r="18" spans="1:19" ht="19.899999999999999" customHeight="1" x14ac:dyDescent="0.15">
      <c r="A18" s="64">
        <v>12</v>
      </c>
      <c r="B18" s="82">
        <v>3307</v>
      </c>
      <c r="C18" s="82">
        <v>2352</v>
      </c>
      <c r="D18" s="99">
        <v>13.1</v>
      </c>
      <c r="E18" s="89">
        <v>7.5</v>
      </c>
      <c r="F18" s="125">
        <v>150</v>
      </c>
      <c r="G18" s="125">
        <v>79.8</v>
      </c>
      <c r="H18" s="125">
        <v>295</v>
      </c>
      <c r="I18" s="85">
        <v>69.695999999999998</v>
      </c>
      <c r="J18" s="85">
        <v>6.048</v>
      </c>
      <c r="K18" s="90">
        <v>39000</v>
      </c>
      <c r="L18" s="87">
        <v>7</v>
      </c>
      <c r="M18" s="84">
        <v>4.2</v>
      </c>
      <c r="N18" s="84">
        <v>3.2</v>
      </c>
      <c r="O18" s="84">
        <v>5.7</v>
      </c>
      <c r="P18" s="85">
        <v>9.468</v>
      </c>
      <c r="Q18" s="85">
        <v>5.6000000000000001E-2</v>
      </c>
      <c r="R18" s="88">
        <v>22</v>
      </c>
      <c r="S18" s="10"/>
    </row>
    <row r="19" spans="1:19" ht="19.899999999999999" customHeight="1" x14ac:dyDescent="0.15">
      <c r="A19" s="64">
        <v>13</v>
      </c>
      <c r="B19" s="82">
        <v>3666</v>
      </c>
      <c r="C19" s="82">
        <v>2642</v>
      </c>
      <c r="D19" s="99">
        <v>13.2</v>
      </c>
      <c r="E19" s="89">
        <v>7.4</v>
      </c>
      <c r="F19" s="125">
        <v>147.6</v>
      </c>
      <c r="G19" s="125">
        <v>72.599999999999994</v>
      </c>
      <c r="H19" s="125">
        <v>275</v>
      </c>
      <c r="I19" s="85">
        <v>69.983999999999995</v>
      </c>
      <c r="J19" s="85">
        <v>6.0720000000000001</v>
      </c>
      <c r="K19" s="90">
        <v>34000</v>
      </c>
      <c r="L19" s="87">
        <v>6.8</v>
      </c>
      <c r="M19" s="84">
        <v>4.5</v>
      </c>
      <c r="N19" s="84">
        <v>4</v>
      </c>
      <c r="O19" s="84">
        <v>6</v>
      </c>
      <c r="P19" s="85">
        <v>9.0120000000000005</v>
      </c>
      <c r="Q19" s="85">
        <v>6.6000000000000003E-2</v>
      </c>
      <c r="R19" s="88">
        <v>21</v>
      </c>
      <c r="S19" s="10"/>
    </row>
    <row r="20" spans="1:19" ht="19.899999999999999" customHeight="1" x14ac:dyDescent="0.15">
      <c r="A20" s="64">
        <v>14</v>
      </c>
      <c r="B20" s="82">
        <v>3555</v>
      </c>
      <c r="C20" s="82">
        <v>2457</v>
      </c>
      <c r="D20" s="99">
        <v>13.3</v>
      </c>
      <c r="E20" s="89">
        <v>7.5</v>
      </c>
      <c r="F20" s="125">
        <v>150</v>
      </c>
      <c r="G20" s="125">
        <v>65.5</v>
      </c>
      <c r="H20" s="125">
        <v>300</v>
      </c>
      <c r="I20" s="85">
        <v>69.048000000000002</v>
      </c>
      <c r="J20" s="85">
        <v>7.3319999999999999</v>
      </c>
      <c r="K20" s="90">
        <v>38000</v>
      </c>
      <c r="L20" s="87">
        <v>6.9</v>
      </c>
      <c r="M20" s="84">
        <v>4.3</v>
      </c>
      <c r="N20" s="84">
        <v>4</v>
      </c>
      <c r="O20" s="84">
        <v>5.8</v>
      </c>
      <c r="P20" s="85">
        <v>9.0120000000000005</v>
      </c>
      <c r="Q20" s="85">
        <v>3.4000000000000002E-2</v>
      </c>
      <c r="R20" s="88">
        <v>22</v>
      </c>
      <c r="S20" s="10"/>
    </row>
    <row r="21" spans="1:19" ht="19.899999999999999" customHeight="1" x14ac:dyDescent="0.15">
      <c r="A21" s="64">
        <v>15</v>
      </c>
      <c r="B21" s="82">
        <v>3254</v>
      </c>
      <c r="C21" s="82">
        <v>2253</v>
      </c>
      <c r="D21" s="99">
        <v>13</v>
      </c>
      <c r="E21" s="89">
        <v>7.4</v>
      </c>
      <c r="F21" s="125">
        <v>147.6</v>
      </c>
      <c r="G21" s="125">
        <v>76.5</v>
      </c>
      <c r="H21" s="125">
        <v>280</v>
      </c>
      <c r="I21" s="85">
        <v>69.623999999999995</v>
      </c>
      <c r="J21" s="85">
        <v>5.88</v>
      </c>
      <c r="K21" s="90">
        <v>33000</v>
      </c>
      <c r="L21" s="87">
        <v>6.9</v>
      </c>
      <c r="M21" s="84">
        <v>4.5</v>
      </c>
      <c r="N21" s="84">
        <v>3.7</v>
      </c>
      <c r="O21" s="84">
        <v>6</v>
      </c>
      <c r="P21" s="85">
        <v>9.1560000000000006</v>
      </c>
      <c r="Q21" s="85">
        <v>6.2E-2</v>
      </c>
      <c r="R21" s="88">
        <v>24</v>
      </c>
      <c r="S21" s="10"/>
    </row>
    <row r="22" spans="1:19" ht="19.899999999999999" customHeight="1" x14ac:dyDescent="0.15">
      <c r="A22" s="64">
        <v>16</v>
      </c>
      <c r="B22" s="82">
        <v>3403</v>
      </c>
      <c r="C22" s="82">
        <v>2438</v>
      </c>
      <c r="D22" s="99">
        <v>13.2</v>
      </c>
      <c r="E22" s="89">
        <v>7.52</v>
      </c>
      <c r="F22" s="125">
        <v>145.5</v>
      </c>
      <c r="G22" s="125">
        <v>96.2</v>
      </c>
      <c r="H22" s="125">
        <v>270</v>
      </c>
      <c r="I22" s="85">
        <v>69.335999999999999</v>
      </c>
      <c r="J22" s="85">
        <v>6.024</v>
      </c>
      <c r="K22" s="90">
        <v>33000</v>
      </c>
      <c r="L22" s="87">
        <v>7</v>
      </c>
      <c r="M22" s="84">
        <v>4.5999999999999996</v>
      </c>
      <c r="N22" s="84">
        <v>2.9</v>
      </c>
      <c r="O22" s="84">
        <v>5.9</v>
      </c>
      <c r="P22" s="85">
        <v>9.1199999999999992</v>
      </c>
      <c r="Q22" s="85">
        <v>5.8999999999999997E-2</v>
      </c>
      <c r="R22" s="88">
        <v>21</v>
      </c>
      <c r="S22" s="10"/>
    </row>
    <row r="23" spans="1:19" ht="19.899999999999999" customHeight="1" x14ac:dyDescent="0.15">
      <c r="A23" s="64">
        <v>17</v>
      </c>
      <c r="B23" s="82">
        <v>3725</v>
      </c>
      <c r="C23" s="82">
        <v>2054</v>
      </c>
      <c r="D23" s="99">
        <v>13.3</v>
      </c>
      <c r="E23" s="89">
        <v>7.4</v>
      </c>
      <c r="F23" s="125">
        <v>147.30000000000001</v>
      </c>
      <c r="G23" s="125">
        <v>86.8</v>
      </c>
      <c r="H23" s="125">
        <v>280</v>
      </c>
      <c r="I23" s="85">
        <v>68.688000000000002</v>
      </c>
      <c r="J23" s="85">
        <v>5.952</v>
      </c>
      <c r="K23" s="90">
        <v>38000</v>
      </c>
      <c r="L23" s="87">
        <v>6.8</v>
      </c>
      <c r="M23" s="84">
        <v>4.5</v>
      </c>
      <c r="N23" s="84">
        <v>3.4</v>
      </c>
      <c r="O23" s="84">
        <v>5.7</v>
      </c>
      <c r="P23" s="85">
        <v>8.9760000000000009</v>
      </c>
      <c r="Q23" s="85">
        <v>5.8999999999999997E-2</v>
      </c>
      <c r="R23" s="88">
        <v>25</v>
      </c>
      <c r="S23" s="10"/>
    </row>
    <row r="24" spans="1:19" ht="19.899999999999999" customHeight="1" x14ac:dyDescent="0.15">
      <c r="A24" s="64">
        <v>18</v>
      </c>
      <c r="B24" s="82">
        <v>3852</v>
      </c>
      <c r="C24" s="82">
        <v>2918</v>
      </c>
      <c r="D24" s="99">
        <v>13.4</v>
      </c>
      <c r="E24" s="89">
        <v>7.5</v>
      </c>
      <c r="F24" s="125">
        <v>150.9</v>
      </c>
      <c r="G24" s="125">
        <v>69.900000000000006</v>
      </c>
      <c r="H24" s="125">
        <v>275</v>
      </c>
      <c r="I24" s="85">
        <v>68.831999999999994</v>
      </c>
      <c r="J24" s="85">
        <v>6.0839999999999996</v>
      </c>
      <c r="K24" s="90">
        <v>42000</v>
      </c>
      <c r="L24" s="87">
        <v>6.9</v>
      </c>
      <c r="M24" s="84">
        <v>4.7</v>
      </c>
      <c r="N24" s="84">
        <v>4</v>
      </c>
      <c r="O24" s="84">
        <v>5.7</v>
      </c>
      <c r="P24" s="85">
        <v>9.3840000000000003</v>
      </c>
      <c r="Q24" s="85">
        <v>6.7000000000000004E-2</v>
      </c>
      <c r="R24" s="88">
        <v>22</v>
      </c>
      <c r="S24" s="10"/>
    </row>
    <row r="25" spans="1:19" ht="19.899999999999999" customHeight="1" x14ac:dyDescent="0.15">
      <c r="A25" s="64">
        <v>19</v>
      </c>
      <c r="B25" s="82">
        <v>3871</v>
      </c>
      <c r="C25" s="82">
        <v>3519</v>
      </c>
      <c r="D25" s="99">
        <v>13.3</v>
      </c>
      <c r="E25" s="89">
        <v>7.4</v>
      </c>
      <c r="F25" s="125">
        <v>154.5</v>
      </c>
      <c r="G25" s="125">
        <v>61.9</v>
      </c>
      <c r="H25" s="125">
        <v>280</v>
      </c>
      <c r="I25" s="85">
        <v>68.688000000000002</v>
      </c>
      <c r="J25" s="85">
        <v>6.0839999999999996</v>
      </c>
      <c r="K25" s="90">
        <v>42000</v>
      </c>
      <c r="L25" s="87">
        <v>6.8</v>
      </c>
      <c r="M25" s="84">
        <v>4.8</v>
      </c>
      <c r="N25" s="84">
        <v>4.0999999999999996</v>
      </c>
      <c r="O25" s="84">
        <v>6</v>
      </c>
      <c r="P25" s="85">
        <v>9.2279999999999998</v>
      </c>
      <c r="Q25" s="85">
        <v>6.0999999999999999E-2</v>
      </c>
      <c r="R25" s="88">
        <v>22</v>
      </c>
      <c r="S25" s="10"/>
    </row>
    <row r="26" spans="1:19" ht="19.899999999999999" customHeight="1" x14ac:dyDescent="0.15">
      <c r="A26" s="64">
        <v>20</v>
      </c>
      <c r="B26" s="82">
        <v>4296</v>
      </c>
      <c r="C26" s="82">
        <v>4223</v>
      </c>
      <c r="D26" s="99">
        <v>13.4</v>
      </c>
      <c r="E26" s="89">
        <v>7.5</v>
      </c>
      <c r="F26" s="125">
        <v>148.80000000000001</v>
      </c>
      <c r="G26" s="125">
        <v>88.3</v>
      </c>
      <c r="H26" s="125">
        <v>275</v>
      </c>
      <c r="I26" s="85">
        <v>68.471999999999994</v>
      </c>
      <c r="J26" s="85">
        <v>6.048</v>
      </c>
      <c r="K26" s="90">
        <v>34000</v>
      </c>
      <c r="L26" s="87">
        <v>6.7</v>
      </c>
      <c r="M26" s="84">
        <v>4.5999999999999996</v>
      </c>
      <c r="N26" s="84">
        <v>5.2</v>
      </c>
      <c r="O26" s="84">
        <v>6.3</v>
      </c>
      <c r="P26" s="85">
        <v>9.2759999999999998</v>
      </c>
      <c r="Q26" s="85">
        <v>7.3999999999999996E-2</v>
      </c>
      <c r="R26" s="88">
        <v>24</v>
      </c>
      <c r="S26" s="10"/>
    </row>
    <row r="27" spans="1:19" ht="19.899999999999999" customHeight="1" x14ac:dyDescent="0.15">
      <c r="A27" s="64">
        <v>21</v>
      </c>
      <c r="B27" s="82">
        <v>3793</v>
      </c>
      <c r="C27" s="82">
        <v>3675</v>
      </c>
      <c r="D27" s="99">
        <v>13.5</v>
      </c>
      <c r="E27" s="89">
        <v>7.4</v>
      </c>
      <c r="F27" s="125">
        <v>152.1</v>
      </c>
      <c r="G27" s="125">
        <v>67.900000000000006</v>
      </c>
      <c r="H27" s="125">
        <v>270</v>
      </c>
      <c r="I27" s="85">
        <v>67.680000000000007</v>
      </c>
      <c r="J27" s="85">
        <v>6.048</v>
      </c>
      <c r="K27" s="90">
        <v>43000</v>
      </c>
      <c r="L27" s="87">
        <v>6.9</v>
      </c>
      <c r="M27" s="84">
        <v>4.4000000000000004</v>
      </c>
      <c r="N27" s="84">
        <v>2.9</v>
      </c>
      <c r="O27" s="84">
        <v>6.2</v>
      </c>
      <c r="P27" s="85">
        <v>9.36</v>
      </c>
      <c r="Q27" s="85">
        <v>4.9000000000000002E-2</v>
      </c>
      <c r="R27" s="88">
        <v>24</v>
      </c>
      <c r="S27" s="10"/>
    </row>
    <row r="28" spans="1:19" ht="19.899999999999999" customHeight="1" x14ac:dyDescent="0.15">
      <c r="A28" s="64">
        <v>22</v>
      </c>
      <c r="B28" s="82">
        <v>4301</v>
      </c>
      <c r="C28" s="82">
        <v>4278</v>
      </c>
      <c r="D28" s="99">
        <v>13.5</v>
      </c>
      <c r="E28" s="89">
        <v>7.4</v>
      </c>
      <c r="F28" s="125">
        <v>149.4</v>
      </c>
      <c r="G28" s="125">
        <v>77.5</v>
      </c>
      <c r="H28" s="125">
        <v>285</v>
      </c>
      <c r="I28" s="85">
        <v>68.111999999999995</v>
      </c>
      <c r="J28" s="85">
        <v>6.12</v>
      </c>
      <c r="K28" s="90">
        <v>42000</v>
      </c>
      <c r="L28" s="87">
        <v>7</v>
      </c>
      <c r="M28" s="84">
        <v>4.5999999999999996</v>
      </c>
      <c r="N28" s="84">
        <v>4.3</v>
      </c>
      <c r="O28" s="84">
        <v>5.9</v>
      </c>
      <c r="P28" s="85">
        <v>8.9280000000000008</v>
      </c>
      <c r="Q28" s="85">
        <v>6.8000000000000005E-2</v>
      </c>
      <c r="R28" s="88">
        <v>23</v>
      </c>
      <c r="S28" s="10"/>
    </row>
    <row r="29" spans="1:19" ht="19.899999999999999" customHeight="1" x14ac:dyDescent="0.15">
      <c r="A29" s="64">
        <v>23</v>
      </c>
      <c r="B29" s="82">
        <v>3648</v>
      </c>
      <c r="C29" s="82">
        <v>3571</v>
      </c>
      <c r="D29" s="99">
        <v>13.6</v>
      </c>
      <c r="E29" s="89">
        <v>7.5</v>
      </c>
      <c r="F29" s="125">
        <v>147.9</v>
      </c>
      <c r="G29" s="125">
        <v>83.6</v>
      </c>
      <c r="H29" s="125">
        <v>270</v>
      </c>
      <c r="I29" s="85">
        <v>66.599999999999994</v>
      </c>
      <c r="J29" s="85">
        <v>6.1319999999999997</v>
      </c>
      <c r="K29" s="90">
        <v>44000</v>
      </c>
      <c r="L29" s="87">
        <v>6.9</v>
      </c>
      <c r="M29" s="84">
        <v>4.5999999999999996</v>
      </c>
      <c r="N29" s="84">
        <v>4.2</v>
      </c>
      <c r="O29" s="84">
        <v>6.2</v>
      </c>
      <c r="P29" s="85">
        <v>9.1319999999999997</v>
      </c>
      <c r="Q29" s="85">
        <v>7.0999999999999994E-2</v>
      </c>
      <c r="R29" s="88">
        <v>22</v>
      </c>
      <c r="S29" s="10"/>
    </row>
    <row r="30" spans="1:19" ht="19.899999999999999" customHeight="1" x14ac:dyDescent="0.15">
      <c r="A30" s="64">
        <v>24</v>
      </c>
      <c r="B30" s="82">
        <v>3912</v>
      </c>
      <c r="C30" s="82">
        <v>3883</v>
      </c>
      <c r="D30" s="99">
        <v>13.5</v>
      </c>
      <c r="E30" s="89">
        <v>7.4</v>
      </c>
      <c r="F30" s="125">
        <v>150</v>
      </c>
      <c r="G30" s="125">
        <v>70.7</v>
      </c>
      <c r="H30" s="125">
        <v>280</v>
      </c>
      <c r="I30" s="85">
        <v>68.903999999999996</v>
      </c>
      <c r="J30" s="85">
        <v>6.048</v>
      </c>
      <c r="K30" s="90">
        <v>37000</v>
      </c>
      <c r="L30" s="87">
        <v>6.8</v>
      </c>
      <c r="M30" s="84">
        <v>4.8</v>
      </c>
      <c r="N30" s="84">
        <v>3.4</v>
      </c>
      <c r="O30" s="84">
        <v>5.8</v>
      </c>
      <c r="P30" s="85">
        <v>9.1440000000000001</v>
      </c>
      <c r="Q30" s="85">
        <v>6.0999999999999999E-2</v>
      </c>
      <c r="R30" s="88">
        <v>21</v>
      </c>
      <c r="S30" s="10"/>
    </row>
    <row r="31" spans="1:19" ht="19.899999999999999" customHeight="1" x14ac:dyDescent="0.15">
      <c r="A31" s="64">
        <v>25</v>
      </c>
      <c r="B31" s="82">
        <v>4188</v>
      </c>
      <c r="C31" s="82">
        <v>4178</v>
      </c>
      <c r="D31" s="99">
        <v>13.7</v>
      </c>
      <c r="E31" s="89">
        <v>7.5</v>
      </c>
      <c r="F31" s="125">
        <v>147.9</v>
      </c>
      <c r="G31" s="125">
        <v>59.4</v>
      </c>
      <c r="H31" s="125">
        <v>300</v>
      </c>
      <c r="I31" s="85">
        <v>68.471999999999994</v>
      </c>
      <c r="J31" s="85">
        <v>6.06</v>
      </c>
      <c r="K31" s="90">
        <v>33000</v>
      </c>
      <c r="L31" s="87">
        <v>6.9</v>
      </c>
      <c r="M31" s="84">
        <v>4.7</v>
      </c>
      <c r="N31" s="84">
        <v>4.3</v>
      </c>
      <c r="O31" s="84">
        <v>5.5</v>
      </c>
      <c r="P31" s="85">
        <v>9.1319999999999997</v>
      </c>
      <c r="Q31" s="85">
        <v>6.0999999999999999E-2</v>
      </c>
      <c r="R31" s="88">
        <v>22</v>
      </c>
      <c r="S31" s="10"/>
    </row>
    <row r="32" spans="1:19" ht="19.899999999999999" customHeight="1" x14ac:dyDescent="0.15">
      <c r="A32" s="64">
        <v>26</v>
      </c>
      <c r="B32" s="82">
        <v>4385</v>
      </c>
      <c r="C32" s="82">
        <v>4349</v>
      </c>
      <c r="D32" s="99">
        <v>13.5</v>
      </c>
      <c r="E32" s="89">
        <v>7.4</v>
      </c>
      <c r="F32" s="125">
        <v>150</v>
      </c>
      <c r="G32" s="125">
        <v>75.099999999999994</v>
      </c>
      <c r="H32" s="125">
        <v>285</v>
      </c>
      <c r="I32" s="85">
        <v>67.608000000000004</v>
      </c>
      <c r="J32" s="85">
        <v>6.1319999999999997</v>
      </c>
      <c r="K32" s="90">
        <v>33000</v>
      </c>
      <c r="L32" s="87">
        <v>7.4</v>
      </c>
      <c r="M32" s="84">
        <v>4.5</v>
      </c>
      <c r="N32" s="84">
        <v>4.5999999999999996</v>
      </c>
      <c r="O32" s="84">
        <v>6.1</v>
      </c>
      <c r="P32" s="85">
        <v>9.0960000000000001</v>
      </c>
      <c r="Q32" s="85">
        <v>6.4000000000000001E-2</v>
      </c>
      <c r="R32" s="88">
        <v>22</v>
      </c>
      <c r="S32" s="10"/>
    </row>
    <row r="33" spans="1:19" ht="19.899999999999999" customHeight="1" x14ac:dyDescent="0.15">
      <c r="A33" s="64">
        <v>27</v>
      </c>
      <c r="B33" s="82">
        <v>4678</v>
      </c>
      <c r="C33" s="82">
        <v>4665</v>
      </c>
      <c r="D33" s="99">
        <v>13.8</v>
      </c>
      <c r="E33" s="89">
        <v>7.4</v>
      </c>
      <c r="F33" s="125">
        <v>148.19999999999999</v>
      </c>
      <c r="G33" s="125">
        <v>93</v>
      </c>
      <c r="H33" s="125">
        <v>295</v>
      </c>
      <c r="I33" s="85">
        <v>67.896000000000001</v>
      </c>
      <c r="J33" s="85">
        <v>6.048</v>
      </c>
      <c r="K33" s="90">
        <v>36000</v>
      </c>
      <c r="L33" s="87">
        <v>7.4</v>
      </c>
      <c r="M33" s="84">
        <v>4.5</v>
      </c>
      <c r="N33" s="84">
        <v>3.9</v>
      </c>
      <c r="O33" s="84">
        <v>5.9</v>
      </c>
      <c r="P33" s="85">
        <v>9.0239999999999991</v>
      </c>
      <c r="Q33" s="85">
        <v>6.2E-2</v>
      </c>
      <c r="R33" s="88">
        <v>24</v>
      </c>
      <c r="S33" s="10"/>
    </row>
    <row r="34" spans="1:19" ht="19.899999999999999" customHeight="1" x14ac:dyDescent="0.15">
      <c r="A34" s="64">
        <v>28</v>
      </c>
      <c r="B34" s="82">
        <v>4103</v>
      </c>
      <c r="C34" s="82">
        <v>4098</v>
      </c>
      <c r="D34" s="99">
        <v>14.5</v>
      </c>
      <c r="E34" s="89">
        <v>7.4</v>
      </c>
      <c r="F34" s="125">
        <v>147</v>
      </c>
      <c r="G34" s="125">
        <v>120.5</v>
      </c>
      <c r="H34" s="125">
        <v>300</v>
      </c>
      <c r="I34" s="85">
        <v>68.328000000000003</v>
      </c>
      <c r="J34" s="85">
        <v>6.0119999999999996</v>
      </c>
      <c r="K34" s="90">
        <v>34000</v>
      </c>
      <c r="L34" s="87">
        <v>7.4</v>
      </c>
      <c r="M34" s="84">
        <v>4.7</v>
      </c>
      <c r="N34" s="84">
        <v>3.5</v>
      </c>
      <c r="O34" s="84">
        <v>6.2</v>
      </c>
      <c r="P34" s="85">
        <v>9.0359999999999996</v>
      </c>
      <c r="Q34" s="85">
        <v>5.1999999999999998E-2</v>
      </c>
      <c r="R34" s="88">
        <v>22</v>
      </c>
      <c r="S34" s="10"/>
    </row>
    <row r="35" spans="1:19" ht="19.899999999999999" customHeight="1" x14ac:dyDescent="0.15">
      <c r="A35" s="64"/>
      <c r="B35" s="82"/>
      <c r="C35" s="82"/>
      <c r="D35" s="99"/>
      <c r="E35" s="89"/>
      <c r="F35" s="125"/>
      <c r="G35" s="125"/>
      <c r="H35" s="125"/>
      <c r="I35" s="85"/>
      <c r="J35" s="85"/>
      <c r="K35" s="90"/>
      <c r="L35" s="87"/>
      <c r="M35" s="84"/>
      <c r="N35" s="84"/>
      <c r="O35" s="84"/>
      <c r="P35" s="85"/>
      <c r="Q35" s="85"/>
      <c r="R35" s="88"/>
      <c r="S35" s="10"/>
    </row>
    <row r="36" spans="1:19" ht="19.899999999999999" customHeight="1" x14ac:dyDescent="0.15">
      <c r="A36" s="64"/>
      <c r="B36" s="82"/>
      <c r="C36" s="82"/>
      <c r="D36" s="99"/>
      <c r="E36" s="89"/>
      <c r="F36" s="125"/>
      <c r="G36" s="125"/>
      <c r="H36" s="125"/>
      <c r="I36" s="85"/>
      <c r="J36" s="85"/>
      <c r="K36" s="90"/>
      <c r="L36" s="87"/>
      <c r="M36" s="84"/>
      <c r="N36" s="84"/>
      <c r="O36" s="84"/>
      <c r="P36" s="85"/>
      <c r="Q36" s="85"/>
      <c r="R36" s="88"/>
      <c r="S36" s="10"/>
    </row>
    <row r="37" spans="1:19" ht="19.899999999999999" customHeight="1" x14ac:dyDescent="0.15">
      <c r="A37" s="65"/>
      <c r="B37" s="82"/>
      <c r="C37" s="82"/>
      <c r="D37" s="126"/>
      <c r="E37" s="91"/>
      <c r="F37" s="125"/>
      <c r="G37" s="125"/>
      <c r="H37" s="125"/>
      <c r="I37" s="85"/>
      <c r="J37" s="85"/>
      <c r="K37" s="90"/>
      <c r="L37" s="87"/>
      <c r="M37" s="84"/>
      <c r="N37" s="84"/>
      <c r="O37" s="84"/>
      <c r="P37" s="85"/>
      <c r="Q37" s="85"/>
      <c r="R37" s="88"/>
      <c r="S37" s="10"/>
    </row>
    <row r="38" spans="1:19" ht="19.899999999999999" customHeight="1" x14ac:dyDescent="0.15">
      <c r="A38" s="63" t="s">
        <v>8</v>
      </c>
      <c r="B38" s="132">
        <f t="shared" ref="B38:Q38" si="0">AVERAGE(B7:B37)</f>
        <v>3992.3571428571427</v>
      </c>
      <c r="C38" s="133">
        <f t="shared" si="0"/>
        <v>3557.9642857142858</v>
      </c>
      <c r="D38" s="93" t="s">
        <v>50</v>
      </c>
      <c r="E38" s="94">
        <f t="shared" si="0"/>
        <v>7.4507142857142883</v>
      </c>
      <c r="F38" s="94">
        <f t="shared" si="0"/>
        <v>170.35714285714286</v>
      </c>
      <c r="G38" s="95">
        <f t="shared" si="0"/>
        <v>78.621428571428581</v>
      </c>
      <c r="H38" s="95">
        <f t="shared" si="0"/>
        <v>279.64285714285717</v>
      </c>
      <c r="I38" s="96">
        <f t="shared" si="0"/>
        <v>64.656000000000006</v>
      </c>
      <c r="J38" s="96">
        <f t="shared" si="0"/>
        <v>6.0527142857142868</v>
      </c>
      <c r="K38" s="92">
        <f t="shared" si="0"/>
        <v>45214.285714285717</v>
      </c>
      <c r="L38" s="93">
        <f t="shared" si="0"/>
        <v>6.9607142857142872</v>
      </c>
      <c r="M38" s="94">
        <f t="shared" si="0"/>
        <v>4.6607142857142847</v>
      </c>
      <c r="N38" s="95">
        <f t="shared" si="0"/>
        <v>3.7607142857142861</v>
      </c>
      <c r="O38" s="95">
        <f t="shared" si="0"/>
        <v>5.8464285714285706</v>
      </c>
      <c r="P38" s="96">
        <f t="shared" si="0"/>
        <v>10.003285714285715</v>
      </c>
      <c r="Q38" s="96">
        <f t="shared" si="0"/>
        <v>6.7071428571428574E-2</v>
      </c>
      <c r="R38" s="97">
        <f>AVERAGE(R7:R37)</f>
        <v>22.892857142857142</v>
      </c>
    </row>
    <row r="39" spans="1:19" ht="19.899999999999999" customHeight="1" x14ac:dyDescent="0.15">
      <c r="A39" s="64" t="s">
        <v>9</v>
      </c>
      <c r="B39" s="134">
        <f t="shared" ref="B39:C39" si="1">MAX(B7:B37)</f>
        <v>4678</v>
      </c>
      <c r="C39" s="135">
        <f t="shared" si="1"/>
        <v>4665</v>
      </c>
      <c r="D39" s="99" t="s">
        <v>50</v>
      </c>
      <c r="E39" s="89">
        <f t="shared" ref="E39:Q39" si="2">MAX(E7:E37)</f>
        <v>7.52</v>
      </c>
      <c r="F39" s="89">
        <f t="shared" si="2"/>
        <v>270</v>
      </c>
      <c r="G39" s="100">
        <f t="shared" si="2"/>
        <v>120.5</v>
      </c>
      <c r="H39" s="100">
        <f t="shared" si="2"/>
        <v>300</v>
      </c>
      <c r="I39" s="101">
        <f t="shared" si="2"/>
        <v>69.983999999999995</v>
      </c>
      <c r="J39" s="101">
        <f t="shared" si="2"/>
        <v>7.3319999999999999</v>
      </c>
      <c r="K39" s="98">
        <f t="shared" si="2"/>
        <v>140000</v>
      </c>
      <c r="L39" s="99">
        <f t="shared" si="2"/>
        <v>7.4</v>
      </c>
      <c r="M39" s="89">
        <f t="shared" si="2"/>
        <v>5.8</v>
      </c>
      <c r="N39" s="100">
        <f t="shared" si="2"/>
        <v>5.5</v>
      </c>
      <c r="O39" s="100">
        <f t="shared" si="2"/>
        <v>6.3</v>
      </c>
      <c r="P39" s="101">
        <f t="shared" si="2"/>
        <v>12.827999999999999</v>
      </c>
      <c r="Q39" s="101">
        <f t="shared" si="2"/>
        <v>0.104</v>
      </c>
      <c r="R39" s="102">
        <f>MAX(R7:R37)</f>
        <v>28</v>
      </c>
    </row>
    <row r="40" spans="1:19" ht="19.899999999999999" customHeight="1" x14ac:dyDescent="0.15">
      <c r="A40" s="66" t="s">
        <v>10</v>
      </c>
      <c r="B40" s="136">
        <f t="shared" ref="B40:C40" si="3">MIN(B7:B37)</f>
        <v>3254</v>
      </c>
      <c r="C40" s="137">
        <f t="shared" si="3"/>
        <v>2054</v>
      </c>
      <c r="D40" s="104" t="s">
        <v>50</v>
      </c>
      <c r="E40" s="105">
        <f t="shared" ref="E40:R40" si="4">MIN(E7:E37)</f>
        <v>7.4</v>
      </c>
      <c r="F40" s="105">
        <f t="shared" si="4"/>
        <v>145.5</v>
      </c>
      <c r="G40" s="106">
        <f t="shared" si="4"/>
        <v>55.6</v>
      </c>
      <c r="H40" s="106">
        <f t="shared" si="4"/>
        <v>260</v>
      </c>
      <c r="I40" s="107">
        <f t="shared" si="4"/>
        <v>55.8</v>
      </c>
      <c r="J40" s="107">
        <f t="shared" si="4"/>
        <v>5.76</v>
      </c>
      <c r="K40" s="103">
        <f t="shared" si="4"/>
        <v>32000</v>
      </c>
      <c r="L40" s="104">
        <f t="shared" si="4"/>
        <v>6.7</v>
      </c>
      <c r="M40" s="105">
        <f t="shared" si="4"/>
        <v>4.2</v>
      </c>
      <c r="N40" s="106">
        <f t="shared" si="4"/>
        <v>2.5</v>
      </c>
      <c r="O40" s="106">
        <f t="shared" si="4"/>
        <v>4.9000000000000004</v>
      </c>
      <c r="P40" s="107">
        <f t="shared" si="4"/>
        <v>8.9280000000000008</v>
      </c>
      <c r="Q40" s="107">
        <f t="shared" si="4"/>
        <v>3.4000000000000002E-2</v>
      </c>
      <c r="R40" s="108">
        <f t="shared" si="4"/>
        <v>21</v>
      </c>
    </row>
    <row r="41" spans="1:19" ht="19.899999999999999" customHeight="1" thickBot="1" x14ac:dyDescent="0.2">
      <c r="A41" s="67" t="s">
        <v>11</v>
      </c>
      <c r="B41" s="71" t="s">
        <v>50</v>
      </c>
      <c r="C41" s="72" t="s">
        <v>50</v>
      </c>
      <c r="D41" s="127" t="s">
        <v>50</v>
      </c>
      <c r="E41" s="128" t="s">
        <v>50</v>
      </c>
      <c r="F41" s="128">
        <v>150</v>
      </c>
      <c r="G41" s="129" t="s">
        <v>48</v>
      </c>
      <c r="H41" s="129">
        <v>159.69999999999999</v>
      </c>
      <c r="I41" s="111">
        <v>44.9</v>
      </c>
      <c r="J41" s="111">
        <v>6.5</v>
      </c>
      <c r="K41" s="112">
        <v>300000</v>
      </c>
      <c r="L41" s="113" t="s">
        <v>50</v>
      </c>
      <c r="M41" s="109">
        <v>4.4000000000000004</v>
      </c>
      <c r="N41" s="110" t="s">
        <v>49</v>
      </c>
      <c r="O41" s="111">
        <v>2.6</v>
      </c>
      <c r="P41" s="111">
        <v>13.7</v>
      </c>
      <c r="Q41" s="111">
        <v>0.43</v>
      </c>
      <c r="R41" s="114">
        <v>3000</v>
      </c>
    </row>
    <row r="42" spans="1:19" x14ac:dyDescent="0.15">
      <c r="B42" s="11">
        <f>SUM(B7:B37)</f>
        <v>111786</v>
      </c>
      <c r="C42" s="11">
        <f>SUM(C7:C37)</f>
        <v>99623</v>
      </c>
      <c r="D42" s="130"/>
    </row>
  </sheetData>
  <mergeCells count="7">
    <mergeCell ref="A2:R2"/>
    <mergeCell ref="A4:F4"/>
    <mergeCell ref="A5:A6"/>
    <mergeCell ref="B5:B6"/>
    <mergeCell ref="C5:C6"/>
    <mergeCell ref="D5:K5"/>
    <mergeCell ref="L5:R5"/>
  </mergeCells>
  <phoneticPr fontId="8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9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2:S42"/>
  <sheetViews>
    <sheetView view="pageBreakPreview" topLeftCell="A27" zoomScale="120" zoomScaleNormal="120" zoomScaleSheetLayoutView="120" workbookViewId="0">
      <selection activeCell="D34" sqref="D34"/>
    </sheetView>
  </sheetViews>
  <sheetFormatPr defaultColWidth="10" defaultRowHeight="13.5" x14ac:dyDescent="0.15"/>
  <cols>
    <col min="1" max="1" width="4.5" style="1" customWidth="1"/>
    <col min="2" max="3" width="7.625" style="1" customWidth="1"/>
    <col min="4" max="5" width="4.25" style="1" customWidth="1"/>
    <col min="6" max="8" width="5" style="1" customWidth="1"/>
    <col min="9" max="9" width="6" style="1" customWidth="1"/>
    <col min="10" max="10" width="5.875" style="1" customWidth="1"/>
    <col min="11" max="11" width="7.375" style="1" customWidth="1"/>
    <col min="12" max="15" width="4.25" style="1" customWidth="1"/>
    <col min="16" max="16" width="6" style="1" customWidth="1"/>
    <col min="17" max="17" width="5.375" style="1" customWidth="1"/>
    <col min="18" max="18" width="6" style="1" customWidth="1"/>
    <col min="19" max="19" width="8.75" style="1" customWidth="1"/>
    <col min="20" max="60" width="5.125" style="1" customWidth="1"/>
    <col min="61" max="16384" width="10" style="1"/>
  </cols>
  <sheetData>
    <row r="2" spans="1:19" ht="25.5" x14ac:dyDescent="0.3">
      <c r="A2" s="153" t="s">
        <v>52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4" spans="1:19" ht="16.149999999999999" customHeight="1" thickBot="1" x14ac:dyDescent="0.2">
      <c r="A4" s="154" t="s">
        <v>58</v>
      </c>
      <c r="B4" s="154"/>
      <c r="C4" s="154"/>
      <c r="D4" s="154"/>
      <c r="E4" s="154"/>
      <c r="F4" s="154"/>
      <c r="G4" s="2"/>
      <c r="H4" s="2"/>
      <c r="I4" s="2"/>
      <c r="J4" s="3"/>
      <c r="K4" s="4"/>
      <c r="R4" s="62" t="s">
        <v>47</v>
      </c>
    </row>
    <row r="5" spans="1:19" s="5" customFormat="1" ht="24" customHeight="1" x14ac:dyDescent="0.15">
      <c r="A5" s="155" t="s">
        <v>0</v>
      </c>
      <c r="B5" s="157" t="s">
        <v>45</v>
      </c>
      <c r="C5" s="159" t="s">
        <v>46</v>
      </c>
      <c r="D5" s="161" t="s">
        <v>1</v>
      </c>
      <c r="E5" s="162"/>
      <c r="F5" s="162"/>
      <c r="G5" s="162"/>
      <c r="H5" s="162"/>
      <c r="I5" s="162"/>
      <c r="J5" s="162"/>
      <c r="K5" s="163"/>
      <c r="L5" s="164" t="s">
        <v>2</v>
      </c>
      <c r="M5" s="165"/>
      <c r="N5" s="166"/>
      <c r="O5" s="166"/>
      <c r="P5" s="166"/>
      <c r="Q5" s="166"/>
      <c r="R5" s="167"/>
    </row>
    <row r="6" spans="1:19" s="5" customFormat="1" ht="26.25" customHeight="1" x14ac:dyDescent="0.15">
      <c r="A6" s="156"/>
      <c r="B6" s="158"/>
      <c r="C6" s="160"/>
      <c r="D6" s="69" t="s">
        <v>51</v>
      </c>
      <c r="E6" s="9" t="s">
        <v>13</v>
      </c>
      <c r="F6" s="9" t="s">
        <v>3</v>
      </c>
      <c r="G6" s="68" t="s">
        <v>12</v>
      </c>
      <c r="H6" s="7" t="s">
        <v>4</v>
      </c>
      <c r="I6" s="7" t="s">
        <v>5</v>
      </c>
      <c r="J6" s="7" t="s">
        <v>6</v>
      </c>
      <c r="K6" s="8" t="s">
        <v>7</v>
      </c>
      <c r="L6" s="6" t="s">
        <v>13</v>
      </c>
      <c r="M6" s="9" t="s">
        <v>3</v>
      </c>
      <c r="N6" s="68" t="s">
        <v>12</v>
      </c>
      <c r="O6" s="7" t="s">
        <v>4</v>
      </c>
      <c r="P6" s="7" t="s">
        <v>5</v>
      </c>
      <c r="Q6" s="7" t="s">
        <v>6</v>
      </c>
      <c r="R6" s="81" t="s">
        <v>7</v>
      </c>
    </row>
    <row r="7" spans="1:19" ht="19.899999999999999" customHeight="1" x14ac:dyDescent="0.15">
      <c r="A7" s="63">
        <v>1</v>
      </c>
      <c r="B7" s="82">
        <v>4318</v>
      </c>
      <c r="C7" s="82">
        <v>4206</v>
      </c>
      <c r="D7" s="78">
        <v>14.1</v>
      </c>
      <c r="E7" s="83">
        <v>7.4</v>
      </c>
      <c r="F7" s="84">
        <v>152.4</v>
      </c>
      <c r="G7" s="84">
        <v>87.7</v>
      </c>
      <c r="H7" s="84">
        <v>295</v>
      </c>
      <c r="I7" s="85">
        <v>68.975999999999999</v>
      </c>
      <c r="J7" s="85">
        <v>6.0359999999999996</v>
      </c>
      <c r="K7" s="86">
        <v>46000</v>
      </c>
      <c r="L7" s="87">
        <v>7.4</v>
      </c>
      <c r="M7" s="84">
        <v>4.7</v>
      </c>
      <c r="N7" s="84">
        <v>2.2999999999999998</v>
      </c>
      <c r="O7" s="84">
        <v>6.1</v>
      </c>
      <c r="P7" s="85">
        <v>9.0359999999999996</v>
      </c>
      <c r="Q7" s="85">
        <v>5.3999999999999999E-2</v>
      </c>
      <c r="R7" s="88">
        <v>22</v>
      </c>
      <c r="S7" s="10"/>
    </row>
    <row r="8" spans="1:19" ht="19.899999999999999" customHeight="1" x14ac:dyDescent="0.15">
      <c r="A8" s="64">
        <v>2</v>
      </c>
      <c r="B8" s="82">
        <v>4358</v>
      </c>
      <c r="C8" s="82">
        <v>4263</v>
      </c>
      <c r="D8" s="79">
        <v>14.3</v>
      </c>
      <c r="E8" s="89">
        <v>7.4</v>
      </c>
      <c r="F8" s="84">
        <v>149.4</v>
      </c>
      <c r="G8" s="84">
        <v>84.6</v>
      </c>
      <c r="H8" s="84">
        <v>285</v>
      </c>
      <c r="I8" s="85">
        <v>68.256</v>
      </c>
      <c r="J8" s="85">
        <v>6.0359999999999996</v>
      </c>
      <c r="K8" s="90">
        <v>44000</v>
      </c>
      <c r="L8" s="87">
        <v>7.4</v>
      </c>
      <c r="M8" s="84">
        <v>4.8</v>
      </c>
      <c r="N8" s="84">
        <v>2.2999999999999998</v>
      </c>
      <c r="O8" s="84">
        <v>6.2</v>
      </c>
      <c r="P8" s="85">
        <v>9.0120000000000005</v>
      </c>
      <c r="Q8" s="85">
        <v>4.8000000000000001E-2</v>
      </c>
      <c r="R8" s="88">
        <v>22</v>
      </c>
      <c r="S8" s="10"/>
    </row>
    <row r="9" spans="1:19" ht="19.899999999999999" customHeight="1" x14ac:dyDescent="0.15">
      <c r="A9" s="64">
        <v>3</v>
      </c>
      <c r="B9" s="82">
        <v>4333</v>
      </c>
      <c r="C9" s="82">
        <v>4221</v>
      </c>
      <c r="D9" s="79">
        <v>14.4</v>
      </c>
      <c r="E9" s="89">
        <v>7.4</v>
      </c>
      <c r="F9" s="84">
        <v>147.9</v>
      </c>
      <c r="G9" s="84">
        <v>85.4</v>
      </c>
      <c r="H9" s="84">
        <v>275</v>
      </c>
      <c r="I9" s="85">
        <v>68.975999999999999</v>
      </c>
      <c r="J9" s="85">
        <v>6.0839999999999996</v>
      </c>
      <c r="K9" s="90">
        <v>47000</v>
      </c>
      <c r="L9" s="87">
        <v>7.4</v>
      </c>
      <c r="M9" s="84">
        <v>4.7</v>
      </c>
      <c r="N9" s="84">
        <v>3</v>
      </c>
      <c r="O9" s="84">
        <v>6.3</v>
      </c>
      <c r="P9" s="85">
        <v>9</v>
      </c>
      <c r="Q9" s="85">
        <v>5.3999999999999999E-2</v>
      </c>
      <c r="R9" s="88">
        <v>22</v>
      </c>
      <c r="S9" s="10"/>
    </row>
    <row r="10" spans="1:19" ht="19.899999999999999" customHeight="1" x14ac:dyDescent="0.15">
      <c r="A10" s="64">
        <v>4</v>
      </c>
      <c r="B10" s="82">
        <v>4314</v>
      </c>
      <c r="C10" s="82">
        <v>4165</v>
      </c>
      <c r="D10" s="79">
        <v>14.2</v>
      </c>
      <c r="E10" s="89">
        <v>7.4</v>
      </c>
      <c r="F10" s="84">
        <v>151.5</v>
      </c>
      <c r="G10" s="84">
        <v>86.8</v>
      </c>
      <c r="H10" s="84">
        <v>285</v>
      </c>
      <c r="I10" s="85">
        <v>68.688000000000002</v>
      </c>
      <c r="J10" s="85">
        <v>5.9880000000000004</v>
      </c>
      <c r="K10" s="90">
        <v>49000</v>
      </c>
      <c r="L10" s="87">
        <v>7.4</v>
      </c>
      <c r="M10" s="84">
        <v>4.5</v>
      </c>
      <c r="N10" s="84">
        <v>3.4</v>
      </c>
      <c r="O10" s="84">
        <v>6</v>
      </c>
      <c r="P10" s="85">
        <v>9.0359999999999996</v>
      </c>
      <c r="Q10" s="85">
        <v>5.8000000000000003E-2</v>
      </c>
      <c r="R10" s="88">
        <v>22</v>
      </c>
      <c r="S10" s="10"/>
    </row>
    <row r="11" spans="1:19" ht="19.899999999999999" customHeight="1" x14ac:dyDescent="0.15">
      <c r="A11" s="64">
        <v>5</v>
      </c>
      <c r="B11" s="82">
        <v>4599</v>
      </c>
      <c r="C11" s="82">
        <v>4538</v>
      </c>
      <c r="D11" s="79">
        <v>14.4</v>
      </c>
      <c r="E11" s="89">
        <v>7.4</v>
      </c>
      <c r="F11" s="84">
        <v>148.19999999999999</v>
      </c>
      <c r="G11" s="84">
        <v>52.3</v>
      </c>
      <c r="H11" s="84">
        <v>260</v>
      </c>
      <c r="I11" s="85">
        <v>68.471999999999994</v>
      </c>
      <c r="J11" s="85">
        <v>6.048</v>
      </c>
      <c r="K11" s="90">
        <v>200000</v>
      </c>
      <c r="L11" s="87">
        <v>6.8</v>
      </c>
      <c r="M11" s="84">
        <v>4.7</v>
      </c>
      <c r="N11" s="84">
        <v>3.6</v>
      </c>
      <c r="O11" s="84">
        <v>5.8</v>
      </c>
      <c r="P11" s="85">
        <v>9</v>
      </c>
      <c r="Q11" s="85">
        <v>5.2999999999999999E-2</v>
      </c>
      <c r="R11" s="88">
        <v>22</v>
      </c>
      <c r="S11" s="10"/>
    </row>
    <row r="12" spans="1:19" ht="19.899999999999999" customHeight="1" x14ac:dyDescent="0.15">
      <c r="A12" s="64">
        <v>6</v>
      </c>
      <c r="B12" s="82">
        <v>5250</v>
      </c>
      <c r="C12" s="82">
        <v>5236</v>
      </c>
      <c r="D12" s="79">
        <v>14.2</v>
      </c>
      <c r="E12" s="89">
        <v>7.4</v>
      </c>
      <c r="F12" s="84">
        <v>149.69999999999999</v>
      </c>
      <c r="G12" s="84">
        <v>56.2</v>
      </c>
      <c r="H12" s="84">
        <v>270</v>
      </c>
      <c r="I12" s="85">
        <v>67.536000000000001</v>
      </c>
      <c r="J12" s="85">
        <v>6.0960000000000001</v>
      </c>
      <c r="K12" s="90">
        <v>190000</v>
      </c>
      <c r="L12" s="87">
        <v>6.8</v>
      </c>
      <c r="M12" s="84">
        <v>4.4000000000000004</v>
      </c>
      <c r="N12" s="84">
        <v>2</v>
      </c>
      <c r="O12" s="84">
        <v>6</v>
      </c>
      <c r="P12" s="85">
        <v>8.8079999999999998</v>
      </c>
      <c r="Q12" s="85">
        <v>4.8000000000000001E-2</v>
      </c>
      <c r="R12" s="88">
        <v>21</v>
      </c>
      <c r="S12" s="10"/>
    </row>
    <row r="13" spans="1:19" ht="19.899999999999999" customHeight="1" x14ac:dyDescent="0.15">
      <c r="A13" s="64">
        <v>7</v>
      </c>
      <c r="B13" s="82">
        <v>4568</v>
      </c>
      <c r="C13" s="82">
        <v>4519</v>
      </c>
      <c r="D13" s="79">
        <v>14.4</v>
      </c>
      <c r="E13" s="89">
        <v>7.4</v>
      </c>
      <c r="F13" s="84">
        <v>153</v>
      </c>
      <c r="G13" s="84">
        <v>110.4</v>
      </c>
      <c r="H13" s="84">
        <v>290</v>
      </c>
      <c r="I13" s="85">
        <v>68.256</v>
      </c>
      <c r="J13" s="85">
        <v>6.12</v>
      </c>
      <c r="K13" s="90">
        <v>210000</v>
      </c>
      <c r="L13" s="87">
        <v>6.7</v>
      </c>
      <c r="M13" s="84">
        <v>4.5</v>
      </c>
      <c r="N13" s="84">
        <v>4.3</v>
      </c>
      <c r="O13" s="84">
        <v>6</v>
      </c>
      <c r="P13" s="85">
        <v>8.7840000000000007</v>
      </c>
      <c r="Q13" s="85">
        <v>0.06</v>
      </c>
      <c r="R13" s="88">
        <v>21</v>
      </c>
      <c r="S13" s="10"/>
    </row>
    <row r="14" spans="1:19" ht="19.899999999999999" customHeight="1" x14ac:dyDescent="0.15">
      <c r="A14" s="64">
        <v>8</v>
      </c>
      <c r="B14" s="82">
        <v>4675</v>
      </c>
      <c r="C14" s="82">
        <v>4603</v>
      </c>
      <c r="D14" s="79">
        <v>14.6</v>
      </c>
      <c r="E14" s="89">
        <v>7.4</v>
      </c>
      <c r="F14" s="84">
        <v>153</v>
      </c>
      <c r="G14" s="84">
        <v>77.099999999999994</v>
      </c>
      <c r="H14" s="84">
        <v>295</v>
      </c>
      <c r="I14" s="85">
        <v>68.471999999999994</v>
      </c>
      <c r="J14" s="85">
        <v>6.06</v>
      </c>
      <c r="K14" s="90">
        <v>56000</v>
      </c>
      <c r="L14" s="87">
        <v>6.8</v>
      </c>
      <c r="M14" s="84">
        <v>4.5</v>
      </c>
      <c r="N14" s="84">
        <v>3.3</v>
      </c>
      <c r="O14" s="84">
        <v>6.1</v>
      </c>
      <c r="P14" s="85">
        <v>9.0120000000000005</v>
      </c>
      <c r="Q14" s="85">
        <v>5.8999999999999997E-2</v>
      </c>
      <c r="R14" s="88">
        <v>22</v>
      </c>
      <c r="S14" s="10"/>
    </row>
    <row r="15" spans="1:19" ht="19.899999999999999" customHeight="1" x14ac:dyDescent="0.15">
      <c r="A15" s="64">
        <v>9</v>
      </c>
      <c r="B15" s="82">
        <v>4433</v>
      </c>
      <c r="C15" s="82">
        <v>4367</v>
      </c>
      <c r="D15" s="79">
        <v>14.5</v>
      </c>
      <c r="E15" s="89">
        <v>7.5</v>
      </c>
      <c r="F15" s="84">
        <v>150.9</v>
      </c>
      <c r="G15" s="84">
        <v>78.8</v>
      </c>
      <c r="H15" s="84">
        <v>280</v>
      </c>
      <c r="I15" s="85">
        <v>68.616</v>
      </c>
      <c r="J15" s="85">
        <v>6.0119999999999996</v>
      </c>
      <c r="K15" s="90">
        <v>49000</v>
      </c>
      <c r="L15" s="87">
        <v>6.9</v>
      </c>
      <c r="M15" s="84">
        <v>4.4000000000000004</v>
      </c>
      <c r="N15" s="84">
        <v>3.6</v>
      </c>
      <c r="O15" s="84">
        <v>5.5</v>
      </c>
      <c r="P15" s="85">
        <v>9.06</v>
      </c>
      <c r="Q15" s="85">
        <v>5.5E-2</v>
      </c>
      <c r="R15" s="88">
        <v>21</v>
      </c>
      <c r="S15" s="10"/>
    </row>
    <row r="16" spans="1:19" ht="19.899999999999999" customHeight="1" x14ac:dyDescent="0.15">
      <c r="A16" s="64">
        <v>10</v>
      </c>
      <c r="B16" s="82">
        <v>4293</v>
      </c>
      <c r="C16" s="82">
        <v>4177</v>
      </c>
      <c r="D16" s="79">
        <v>14.6</v>
      </c>
      <c r="E16" s="89">
        <v>7.4</v>
      </c>
      <c r="F16" s="84">
        <v>151.19999999999999</v>
      </c>
      <c r="G16" s="84">
        <v>77.900000000000006</v>
      </c>
      <c r="H16" s="84">
        <v>290</v>
      </c>
      <c r="I16" s="85">
        <v>68.040000000000006</v>
      </c>
      <c r="J16" s="85">
        <v>6.0119999999999996</v>
      </c>
      <c r="K16" s="90">
        <v>55000</v>
      </c>
      <c r="L16" s="87">
        <v>6.7</v>
      </c>
      <c r="M16" s="84">
        <v>4.5999999999999996</v>
      </c>
      <c r="N16" s="84">
        <v>2.7</v>
      </c>
      <c r="O16" s="84">
        <v>5.9</v>
      </c>
      <c r="P16" s="85">
        <v>8.9640000000000004</v>
      </c>
      <c r="Q16" s="85">
        <v>0.06</v>
      </c>
      <c r="R16" s="88">
        <v>22</v>
      </c>
      <c r="S16" s="10"/>
    </row>
    <row r="17" spans="1:19" ht="19.899999999999999" customHeight="1" x14ac:dyDescent="0.15">
      <c r="A17" s="64">
        <v>11</v>
      </c>
      <c r="B17" s="82">
        <v>4351</v>
      </c>
      <c r="C17" s="82">
        <v>4229</v>
      </c>
      <c r="D17" s="79">
        <v>14.7</v>
      </c>
      <c r="E17" s="89">
        <v>7.4</v>
      </c>
      <c r="F17" s="84">
        <v>150</v>
      </c>
      <c r="G17" s="84">
        <v>62.4</v>
      </c>
      <c r="H17" s="84">
        <v>300</v>
      </c>
      <c r="I17" s="85">
        <v>68.183999999999997</v>
      </c>
      <c r="J17" s="85">
        <v>6.0359999999999996</v>
      </c>
      <c r="K17" s="90">
        <v>60000</v>
      </c>
      <c r="L17" s="87">
        <v>6.7</v>
      </c>
      <c r="M17" s="84">
        <v>4.5</v>
      </c>
      <c r="N17" s="84">
        <v>3.7</v>
      </c>
      <c r="O17" s="84">
        <v>6</v>
      </c>
      <c r="P17" s="85">
        <v>8.9879999999999995</v>
      </c>
      <c r="Q17" s="85">
        <v>0.06</v>
      </c>
      <c r="R17" s="88">
        <v>21</v>
      </c>
      <c r="S17" s="10"/>
    </row>
    <row r="18" spans="1:19" ht="19.899999999999999" customHeight="1" x14ac:dyDescent="0.15">
      <c r="A18" s="64">
        <v>12</v>
      </c>
      <c r="B18" s="82">
        <v>4576</v>
      </c>
      <c r="C18" s="82">
        <v>4500</v>
      </c>
      <c r="D18" s="79">
        <v>14.8</v>
      </c>
      <c r="E18" s="89">
        <v>7.4</v>
      </c>
      <c r="F18" s="84">
        <v>148.80000000000001</v>
      </c>
      <c r="G18" s="84">
        <v>63.4</v>
      </c>
      <c r="H18" s="84">
        <v>290</v>
      </c>
      <c r="I18" s="85">
        <v>65.664000000000001</v>
      </c>
      <c r="J18" s="85">
        <v>5.3819999999999997</v>
      </c>
      <c r="K18" s="90">
        <v>53000</v>
      </c>
      <c r="L18" s="87">
        <v>6.8</v>
      </c>
      <c r="M18" s="84">
        <v>4.7</v>
      </c>
      <c r="N18" s="84">
        <v>4.3</v>
      </c>
      <c r="O18" s="84">
        <v>5.9</v>
      </c>
      <c r="P18" s="85">
        <v>9.6859999999999999</v>
      </c>
      <c r="Q18" s="85">
        <v>4.7E-2</v>
      </c>
      <c r="R18" s="88">
        <v>23</v>
      </c>
      <c r="S18" s="10"/>
    </row>
    <row r="19" spans="1:19" ht="19.899999999999999" customHeight="1" x14ac:dyDescent="0.15">
      <c r="A19" s="64">
        <v>13</v>
      </c>
      <c r="B19" s="82">
        <v>4560</v>
      </c>
      <c r="C19" s="82">
        <v>4445</v>
      </c>
      <c r="D19" s="79">
        <v>14.7</v>
      </c>
      <c r="E19" s="89">
        <v>7.5</v>
      </c>
      <c r="F19" s="84">
        <v>151.19999999999999</v>
      </c>
      <c r="G19" s="84">
        <v>78.3</v>
      </c>
      <c r="H19" s="84">
        <v>295</v>
      </c>
      <c r="I19" s="85">
        <v>65.664000000000001</v>
      </c>
      <c r="J19" s="85">
        <v>5.9980000000000002</v>
      </c>
      <c r="K19" s="90">
        <v>55000</v>
      </c>
      <c r="L19" s="87">
        <v>6.9</v>
      </c>
      <c r="M19" s="84">
        <v>4.5999999999999996</v>
      </c>
      <c r="N19" s="84">
        <v>3.3</v>
      </c>
      <c r="O19" s="84">
        <v>6.1</v>
      </c>
      <c r="P19" s="85">
        <v>6.4610000000000003</v>
      </c>
      <c r="Q19" s="85">
        <v>0.09</v>
      </c>
      <c r="R19" s="88">
        <v>22</v>
      </c>
      <c r="S19" s="10"/>
    </row>
    <row r="20" spans="1:19" ht="19.899999999999999" customHeight="1" x14ac:dyDescent="0.15">
      <c r="A20" s="64">
        <v>14</v>
      </c>
      <c r="B20" s="82">
        <v>4350</v>
      </c>
      <c r="C20" s="82">
        <v>4288</v>
      </c>
      <c r="D20" s="79">
        <v>14.9</v>
      </c>
      <c r="E20" s="89">
        <v>7.4</v>
      </c>
      <c r="F20" s="84">
        <v>147.30000000000001</v>
      </c>
      <c r="G20" s="84">
        <v>93.6</v>
      </c>
      <c r="H20" s="84">
        <v>290</v>
      </c>
      <c r="I20" s="85">
        <v>65.28</v>
      </c>
      <c r="J20" s="85">
        <v>6.2640000000000002</v>
      </c>
      <c r="K20" s="90">
        <v>60000</v>
      </c>
      <c r="L20" s="87">
        <v>6.7</v>
      </c>
      <c r="M20" s="84">
        <v>4.4000000000000004</v>
      </c>
      <c r="N20" s="84">
        <v>3.7</v>
      </c>
      <c r="O20" s="84">
        <v>6</v>
      </c>
      <c r="P20" s="85">
        <v>9.9369999999999994</v>
      </c>
      <c r="Q20" s="85">
        <v>5.2999999999999999E-2</v>
      </c>
      <c r="R20" s="88">
        <v>26</v>
      </c>
      <c r="S20" s="10"/>
    </row>
    <row r="21" spans="1:19" ht="19.899999999999999" customHeight="1" x14ac:dyDescent="0.15">
      <c r="A21" s="64">
        <v>15</v>
      </c>
      <c r="B21" s="82">
        <v>4667</v>
      </c>
      <c r="C21" s="82">
        <v>4597</v>
      </c>
      <c r="D21" s="79">
        <v>14.5</v>
      </c>
      <c r="E21" s="89">
        <v>7.4</v>
      </c>
      <c r="F21" s="84">
        <v>153</v>
      </c>
      <c r="G21" s="84">
        <v>86.3</v>
      </c>
      <c r="H21" s="84">
        <v>295</v>
      </c>
      <c r="I21" s="85">
        <v>62.7</v>
      </c>
      <c r="J21" s="85">
        <v>5.484</v>
      </c>
      <c r="K21" s="90">
        <v>58000</v>
      </c>
      <c r="L21" s="87">
        <v>6.7</v>
      </c>
      <c r="M21" s="84">
        <v>4.3</v>
      </c>
      <c r="N21" s="84">
        <v>3.8</v>
      </c>
      <c r="O21" s="84">
        <v>5.7</v>
      </c>
      <c r="P21" s="85">
        <v>9.4749999999999996</v>
      </c>
      <c r="Q21" s="85">
        <v>4.2999999999999997E-2</v>
      </c>
      <c r="R21" s="88">
        <v>24</v>
      </c>
      <c r="S21" s="10"/>
    </row>
    <row r="22" spans="1:19" ht="19.899999999999999" customHeight="1" x14ac:dyDescent="0.15">
      <c r="A22" s="64">
        <v>16</v>
      </c>
      <c r="B22" s="82">
        <v>4114</v>
      </c>
      <c r="C22" s="82">
        <v>4048</v>
      </c>
      <c r="D22" s="79">
        <v>14.6</v>
      </c>
      <c r="E22" s="89">
        <v>7.4</v>
      </c>
      <c r="F22" s="84">
        <v>149.1</v>
      </c>
      <c r="G22" s="84">
        <v>84.4</v>
      </c>
      <c r="H22" s="84">
        <v>285</v>
      </c>
      <c r="I22" s="85">
        <v>60.72</v>
      </c>
      <c r="J22" s="85">
        <v>5.3040000000000003</v>
      </c>
      <c r="K22" s="90">
        <v>56000</v>
      </c>
      <c r="L22" s="87">
        <v>6.8</v>
      </c>
      <c r="M22" s="84">
        <v>4.4000000000000004</v>
      </c>
      <c r="N22" s="84">
        <v>3.7</v>
      </c>
      <c r="O22" s="84">
        <v>6</v>
      </c>
      <c r="P22" s="85">
        <v>9.77</v>
      </c>
      <c r="Q22" s="85">
        <v>9.7000000000000003E-2</v>
      </c>
      <c r="R22" s="88">
        <v>21</v>
      </c>
      <c r="S22" s="10"/>
    </row>
    <row r="23" spans="1:19" ht="19.899999999999999" customHeight="1" x14ac:dyDescent="0.15">
      <c r="A23" s="64">
        <v>17</v>
      </c>
      <c r="B23" s="82">
        <v>4267</v>
      </c>
      <c r="C23" s="82">
        <v>4185</v>
      </c>
      <c r="D23" s="79">
        <v>14.7</v>
      </c>
      <c r="E23" s="89">
        <v>7.4</v>
      </c>
      <c r="F23" s="84">
        <v>148.19999999999999</v>
      </c>
      <c r="G23" s="84">
        <v>76.400000000000006</v>
      </c>
      <c r="H23" s="84">
        <v>270</v>
      </c>
      <c r="I23" s="85">
        <v>68.400000000000006</v>
      </c>
      <c r="J23" s="85">
        <v>5.7119999999999997</v>
      </c>
      <c r="K23" s="90">
        <v>55000</v>
      </c>
      <c r="L23" s="87">
        <v>6.7</v>
      </c>
      <c r="M23" s="84">
        <v>4.5</v>
      </c>
      <c r="N23" s="84">
        <v>2.7</v>
      </c>
      <c r="O23" s="84">
        <v>5.9</v>
      </c>
      <c r="P23" s="85">
        <v>9.8019999999999996</v>
      </c>
      <c r="Q23" s="85">
        <v>9.7000000000000003E-2</v>
      </c>
      <c r="R23" s="88">
        <v>20</v>
      </c>
      <c r="S23" s="10"/>
    </row>
    <row r="24" spans="1:19" ht="19.899999999999999" customHeight="1" x14ac:dyDescent="0.15">
      <c r="A24" s="64">
        <v>18</v>
      </c>
      <c r="B24" s="82">
        <v>4426</v>
      </c>
      <c r="C24" s="82">
        <v>4362</v>
      </c>
      <c r="D24" s="79">
        <v>14.2</v>
      </c>
      <c r="E24" s="89">
        <v>7.4</v>
      </c>
      <c r="F24" s="84">
        <v>150</v>
      </c>
      <c r="G24" s="84">
        <v>86.2</v>
      </c>
      <c r="H24" s="84">
        <v>280</v>
      </c>
      <c r="I24" s="85">
        <v>59.616</v>
      </c>
      <c r="J24" s="85">
        <v>5.6760000000000002</v>
      </c>
      <c r="K24" s="90">
        <v>61000</v>
      </c>
      <c r="L24" s="87">
        <v>6.9</v>
      </c>
      <c r="M24" s="84">
        <v>4.2</v>
      </c>
      <c r="N24" s="84">
        <v>4.7</v>
      </c>
      <c r="O24" s="84">
        <v>5.9</v>
      </c>
      <c r="P24" s="85">
        <v>8.41</v>
      </c>
      <c r="Q24" s="85">
        <v>0.14899999999999999</v>
      </c>
      <c r="R24" s="88">
        <v>24</v>
      </c>
      <c r="S24" s="10"/>
    </row>
    <row r="25" spans="1:19" ht="19.899999999999999" customHeight="1" x14ac:dyDescent="0.15">
      <c r="A25" s="64">
        <v>19</v>
      </c>
      <c r="B25" s="82">
        <v>4699</v>
      </c>
      <c r="C25" s="82">
        <v>4616</v>
      </c>
      <c r="D25" s="79">
        <v>14.4</v>
      </c>
      <c r="E25" s="89">
        <v>7.4</v>
      </c>
      <c r="F25" s="84">
        <v>147.30000000000001</v>
      </c>
      <c r="G25" s="84">
        <v>59.5</v>
      </c>
      <c r="H25" s="84">
        <v>275</v>
      </c>
      <c r="I25" s="85">
        <v>61.44</v>
      </c>
      <c r="J25" s="85">
        <v>6.0960000000000001</v>
      </c>
      <c r="K25" s="90">
        <v>56000</v>
      </c>
      <c r="L25" s="87">
        <v>6.8</v>
      </c>
      <c r="M25" s="84">
        <v>4.0999999999999996</v>
      </c>
      <c r="N25" s="84">
        <v>5.3</v>
      </c>
      <c r="O25" s="84">
        <v>5.8</v>
      </c>
      <c r="P25" s="85">
        <v>10.166</v>
      </c>
      <c r="Q25" s="85">
        <v>0.01</v>
      </c>
      <c r="R25" s="88">
        <v>29</v>
      </c>
      <c r="S25" s="10"/>
    </row>
    <row r="26" spans="1:19" ht="19.899999999999999" customHeight="1" x14ac:dyDescent="0.15">
      <c r="A26" s="64">
        <v>20</v>
      </c>
      <c r="B26" s="82">
        <v>4994</v>
      </c>
      <c r="C26" s="82">
        <v>4926</v>
      </c>
      <c r="D26" s="79">
        <v>15.4</v>
      </c>
      <c r="E26" s="89">
        <v>7.5</v>
      </c>
      <c r="F26" s="84">
        <v>149.1</v>
      </c>
      <c r="G26" s="84">
        <v>55.8</v>
      </c>
      <c r="H26" s="84">
        <v>270</v>
      </c>
      <c r="I26" s="85">
        <v>63.341999999999999</v>
      </c>
      <c r="J26" s="85">
        <v>6.42</v>
      </c>
      <c r="K26" s="90">
        <v>61000</v>
      </c>
      <c r="L26" s="87">
        <v>7</v>
      </c>
      <c r="M26" s="84">
        <v>4.4000000000000004</v>
      </c>
      <c r="N26" s="84">
        <v>2.4</v>
      </c>
      <c r="O26" s="84">
        <v>6.1</v>
      </c>
      <c r="P26" s="85">
        <v>10.262</v>
      </c>
      <c r="Q26" s="85">
        <v>0.17899999999999999</v>
      </c>
      <c r="R26" s="88">
        <v>24</v>
      </c>
      <c r="S26" s="10"/>
    </row>
    <row r="27" spans="1:19" ht="19.899999999999999" customHeight="1" x14ac:dyDescent="0.15">
      <c r="A27" s="64">
        <v>21</v>
      </c>
      <c r="B27" s="82">
        <v>4114</v>
      </c>
      <c r="C27" s="82">
        <v>4032</v>
      </c>
      <c r="D27" s="79">
        <v>15.6</v>
      </c>
      <c r="E27" s="89">
        <v>7.4</v>
      </c>
      <c r="F27" s="84">
        <v>147.30000000000001</v>
      </c>
      <c r="G27" s="84">
        <v>49.8</v>
      </c>
      <c r="H27" s="84">
        <v>275</v>
      </c>
      <c r="I27" s="85">
        <v>61.74</v>
      </c>
      <c r="J27" s="85">
        <v>5.9329999999999998</v>
      </c>
      <c r="K27" s="90">
        <v>57000</v>
      </c>
      <c r="L27" s="87">
        <v>6.9</v>
      </c>
      <c r="M27" s="84">
        <v>4.2</v>
      </c>
      <c r="N27" s="84">
        <v>2.4</v>
      </c>
      <c r="O27" s="84">
        <v>6</v>
      </c>
      <c r="P27" s="85">
        <v>9.84</v>
      </c>
      <c r="Q27" s="85">
        <v>0.03</v>
      </c>
      <c r="R27" s="88">
        <v>23</v>
      </c>
      <c r="S27" s="10"/>
    </row>
    <row r="28" spans="1:19" ht="19.899999999999999" customHeight="1" x14ac:dyDescent="0.15">
      <c r="A28" s="64">
        <v>22</v>
      </c>
      <c r="B28" s="82">
        <v>4454</v>
      </c>
      <c r="C28" s="82">
        <v>4414</v>
      </c>
      <c r="D28" s="79">
        <v>16.2</v>
      </c>
      <c r="E28" s="89">
        <v>7.5</v>
      </c>
      <c r="F28" s="84">
        <v>150.9</v>
      </c>
      <c r="G28" s="84">
        <v>56.6</v>
      </c>
      <c r="H28" s="84">
        <v>265</v>
      </c>
      <c r="I28" s="85">
        <v>68.975999999999999</v>
      </c>
      <c r="J28" s="85">
        <v>6.8259999999999996</v>
      </c>
      <c r="K28" s="90">
        <v>56000</v>
      </c>
      <c r="L28" s="87">
        <v>6.9</v>
      </c>
      <c r="M28" s="84">
        <v>4.3</v>
      </c>
      <c r="N28" s="84">
        <v>4.2</v>
      </c>
      <c r="O28" s="84">
        <v>5.8</v>
      </c>
      <c r="P28" s="85">
        <v>10.56</v>
      </c>
      <c r="Q28" s="85">
        <v>9.8000000000000004E-2</v>
      </c>
      <c r="R28" s="88">
        <v>24</v>
      </c>
      <c r="S28" s="10"/>
    </row>
    <row r="29" spans="1:19" ht="19.899999999999999" customHeight="1" x14ac:dyDescent="0.15">
      <c r="A29" s="64">
        <v>23</v>
      </c>
      <c r="B29" s="82">
        <v>4604</v>
      </c>
      <c r="C29" s="82">
        <v>4542</v>
      </c>
      <c r="D29" s="79">
        <v>16.899999999999999</v>
      </c>
      <c r="E29" s="89">
        <v>7.4</v>
      </c>
      <c r="F29" s="84">
        <v>151.5</v>
      </c>
      <c r="G29" s="84">
        <v>50.5</v>
      </c>
      <c r="H29" s="84">
        <v>270</v>
      </c>
      <c r="I29" s="85">
        <v>67.2</v>
      </c>
      <c r="J29" s="85">
        <v>6.1340000000000003</v>
      </c>
      <c r="K29" s="90">
        <v>58000</v>
      </c>
      <c r="L29" s="87">
        <v>6.8</v>
      </c>
      <c r="M29" s="84">
        <v>4.2</v>
      </c>
      <c r="N29" s="84">
        <v>4</v>
      </c>
      <c r="O29" s="84">
        <v>5.9</v>
      </c>
      <c r="P29" s="85">
        <v>10.205</v>
      </c>
      <c r="Q29" s="85">
        <v>4.8000000000000001E-2</v>
      </c>
      <c r="R29" s="88">
        <v>25</v>
      </c>
      <c r="S29" s="10"/>
    </row>
    <row r="30" spans="1:19" ht="19.899999999999999" customHeight="1" x14ac:dyDescent="0.15">
      <c r="A30" s="64">
        <v>24</v>
      </c>
      <c r="B30" s="82">
        <v>4487</v>
      </c>
      <c r="C30" s="82">
        <v>4428</v>
      </c>
      <c r="D30" s="79">
        <v>17.100000000000001</v>
      </c>
      <c r="E30" s="89">
        <v>7.4</v>
      </c>
      <c r="F30" s="84">
        <v>150.6</v>
      </c>
      <c r="G30" s="84">
        <v>53.3</v>
      </c>
      <c r="H30" s="84">
        <v>265</v>
      </c>
      <c r="I30" s="85">
        <v>64.319999999999993</v>
      </c>
      <c r="J30" s="85">
        <v>6.0839999999999996</v>
      </c>
      <c r="K30" s="90">
        <v>56000</v>
      </c>
      <c r="L30" s="87">
        <v>6.9</v>
      </c>
      <c r="M30" s="84">
        <v>4.5</v>
      </c>
      <c r="N30" s="84">
        <v>4</v>
      </c>
      <c r="O30" s="84">
        <v>5.7</v>
      </c>
      <c r="P30" s="85">
        <v>10.867000000000001</v>
      </c>
      <c r="Q30" s="85">
        <v>9.5000000000000001E-2</v>
      </c>
      <c r="R30" s="88">
        <v>24</v>
      </c>
      <c r="S30" s="10"/>
    </row>
    <row r="31" spans="1:19" ht="19.899999999999999" customHeight="1" x14ac:dyDescent="0.15">
      <c r="A31" s="64">
        <v>25</v>
      </c>
      <c r="B31" s="82">
        <v>4204</v>
      </c>
      <c r="C31" s="82">
        <v>4137</v>
      </c>
      <c r="D31" s="79">
        <v>17.3</v>
      </c>
      <c r="E31" s="89">
        <v>7.4</v>
      </c>
      <c r="F31" s="84">
        <v>148.5</v>
      </c>
      <c r="G31" s="84">
        <v>68.599999999999994</v>
      </c>
      <c r="H31" s="84">
        <v>270</v>
      </c>
      <c r="I31" s="85">
        <v>66.024000000000001</v>
      </c>
      <c r="J31" s="85">
        <v>5.9880000000000004</v>
      </c>
      <c r="K31" s="90">
        <v>54000</v>
      </c>
      <c r="L31" s="87">
        <v>6.8</v>
      </c>
      <c r="M31" s="84">
        <v>4.0999999999999996</v>
      </c>
      <c r="N31" s="84">
        <v>2.5</v>
      </c>
      <c r="O31" s="84">
        <v>5.6</v>
      </c>
      <c r="P31" s="85">
        <v>6.8819999999999997</v>
      </c>
      <c r="Q31" s="85">
        <v>2.8000000000000001E-2</v>
      </c>
      <c r="R31" s="88">
        <v>25</v>
      </c>
      <c r="S31" s="10"/>
    </row>
    <row r="32" spans="1:19" ht="19.899999999999999" customHeight="1" x14ac:dyDescent="0.15">
      <c r="A32" s="64">
        <v>26</v>
      </c>
      <c r="B32" s="82">
        <v>4503</v>
      </c>
      <c r="C32" s="82">
        <v>4427</v>
      </c>
      <c r="D32" s="79">
        <v>17.8</v>
      </c>
      <c r="E32" s="89">
        <v>7.5</v>
      </c>
      <c r="F32" s="84">
        <v>151.80000000000001</v>
      </c>
      <c r="G32" s="84">
        <v>62.4</v>
      </c>
      <c r="H32" s="84">
        <v>265</v>
      </c>
      <c r="I32" s="85">
        <v>60</v>
      </c>
      <c r="J32" s="85">
        <v>5.2679999999999998</v>
      </c>
      <c r="K32" s="90">
        <v>55000</v>
      </c>
      <c r="L32" s="87">
        <v>6.9</v>
      </c>
      <c r="M32" s="84">
        <v>4.5</v>
      </c>
      <c r="N32" s="84">
        <v>2.7</v>
      </c>
      <c r="O32" s="84">
        <v>5.5</v>
      </c>
      <c r="P32" s="85">
        <v>6.3120000000000003</v>
      </c>
      <c r="Q32" s="85">
        <v>1.6E-2</v>
      </c>
      <c r="R32" s="88">
        <v>26</v>
      </c>
      <c r="S32" s="10"/>
    </row>
    <row r="33" spans="1:19" ht="19.899999999999999" customHeight="1" x14ac:dyDescent="0.15">
      <c r="A33" s="64">
        <v>27</v>
      </c>
      <c r="B33" s="82">
        <v>4391</v>
      </c>
      <c r="C33" s="82">
        <v>4321</v>
      </c>
      <c r="D33" s="79">
        <v>17.899999999999999</v>
      </c>
      <c r="E33" s="89">
        <v>7.5</v>
      </c>
      <c r="F33" s="84">
        <v>144.30000000000001</v>
      </c>
      <c r="G33" s="84">
        <v>71.8</v>
      </c>
      <c r="H33" s="84">
        <v>275</v>
      </c>
      <c r="I33" s="85">
        <v>54.18</v>
      </c>
      <c r="J33" s="85">
        <v>6.2519999999999998</v>
      </c>
      <c r="K33" s="90">
        <v>57000</v>
      </c>
      <c r="L33" s="87">
        <v>6.8</v>
      </c>
      <c r="M33" s="84">
        <v>4.5</v>
      </c>
      <c r="N33" s="84">
        <v>2.1</v>
      </c>
      <c r="O33" s="84">
        <v>5.6</v>
      </c>
      <c r="P33" s="85">
        <v>6.5759999999999996</v>
      </c>
      <c r="Q33" s="85">
        <v>0.126</v>
      </c>
      <c r="R33" s="88">
        <v>28</v>
      </c>
      <c r="S33" s="10"/>
    </row>
    <row r="34" spans="1:19" ht="19.899999999999999" customHeight="1" x14ac:dyDescent="0.15">
      <c r="A34" s="64">
        <v>28</v>
      </c>
      <c r="B34" s="82">
        <v>3664</v>
      </c>
      <c r="C34" s="82">
        <v>3525</v>
      </c>
      <c r="D34" s="152">
        <v>17</v>
      </c>
      <c r="E34" s="89">
        <v>7.5</v>
      </c>
      <c r="F34" s="84">
        <v>147.9</v>
      </c>
      <c r="G34" s="84">
        <v>99.2</v>
      </c>
      <c r="H34" s="84">
        <v>265</v>
      </c>
      <c r="I34" s="85">
        <v>63.84</v>
      </c>
      <c r="J34" s="85">
        <v>6.6840000000000002</v>
      </c>
      <c r="K34" s="90">
        <v>55000</v>
      </c>
      <c r="L34" s="87">
        <v>7</v>
      </c>
      <c r="M34" s="84">
        <v>4.2</v>
      </c>
      <c r="N34" s="84">
        <v>4.0999999999999996</v>
      </c>
      <c r="O34" s="84">
        <v>5.5</v>
      </c>
      <c r="P34" s="85">
        <v>7.7160000000000002</v>
      </c>
      <c r="Q34" s="85">
        <v>7.8E-2</v>
      </c>
      <c r="R34" s="88">
        <v>29</v>
      </c>
      <c r="S34" s="10"/>
    </row>
    <row r="35" spans="1:19" ht="19.899999999999999" customHeight="1" x14ac:dyDescent="0.15">
      <c r="A35" s="64">
        <v>29</v>
      </c>
      <c r="B35" s="82">
        <v>4728</v>
      </c>
      <c r="C35" s="82">
        <v>4644</v>
      </c>
      <c r="D35" s="79">
        <v>17.2</v>
      </c>
      <c r="E35" s="89">
        <v>7.4</v>
      </c>
      <c r="F35" s="84">
        <v>154.80000000000001</v>
      </c>
      <c r="G35" s="84">
        <v>94.9</v>
      </c>
      <c r="H35" s="84">
        <v>270</v>
      </c>
      <c r="I35" s="85">
        <v>62.22</v>
      </c>
      <c r="J35" s="85">
        <v>6.7320000000000002</v>
      </c>
      <c r="K35" s="90">
        <v>58000</v>
      </c>
      <c r="L35" s="87">
        <v>6.9</v>
      </c>
      <c r="M35" s="84">
        <v>4.5</v>
      </c>
      <c r="N35" s="84">
        <v>4.7</v>
      </c>
      <c r="O35" s="84">
        <v>5.6</v>
      </c>
      <c r="P35" s="85">
        <v>6.39</v>
      </c>
      <c r="Q35" s="85">
        <v>0.17299999999999999</v>
      </c>
      <c r="R35" s="88">
        <v>27</v>
      </c>
      <c r="S35" s="10"/>
    </row>
    <row r="36" spans="1:19" ht="19.899999999999999" customHeight="1" x14ac:dyDescent="0.15">
      <c r="A36" s="64">
        <v>30</v>
      </c>
      <c r="B36" s="82">
        <v>4319</v>
      </c>
      <c r="C36" s="82">
        <v>4235</v>
      </c>
      <c r="D36" s="79">
        <v>17.399999999999999</v>
      </c>
      <c r="E36" s="89">
        <v>7.4</v>
      </c>
      <c r="F36" s="84">
        <v>151.19999999999999</v>
      </c>
      <c r="G36" s="84">
        <v>106.9</v>
      </c>
      <c r="H36" s="84">
        <v>260</v>
      </c>
      <c r="I36" s="85">
        <v>73.632000000000005</v>
      </c>
      <c r="J36" s="85">
        <v>6.12</v>
      </c>
      <c r="K36" s="90">
        <v>56000</v>
      </c>
      <c r="L36" s="87">
        <v>6.7</v>
      </c>
      <c r="M36" s="84">
        <v>4.0999999999999996</v>
      </c>
      <c r="N36" s="84">
        <v>4</v>
      </c>
      <c r="O36" s="84">
        <v>5.7</v>
      </c>
      <c r="P36" s="85">
        <v>6.78</v>
      </c>
      <c r="Q36" s="85">
        <v>0.115</v>
      </c>
      <c r="R36" s="88">
        <v>26</v>
      </c>
      <c r="S36" s="10"/>
    </row>
    <row r="37" spans="1:19" ht="19.899999999999999" customHeight="1" x14ac:dyDescent="0.15">
      <c r="A37" s="65">
        <v>31</v>
      </c>
      <c r="B37" s="82">
        <v>4562</v>
      </c>
      <c r="C37" s="82">
        <v>4468</v>
      </c>
      <c r="D37" s="80">
        <v>17.5</v>
      </c>
      <c r="E37" s="91">
        <v>7.5</v>
      </c>
      <c r="F37" s="84">
        <v>145.80000000000001</v>
      </c>
      <c r="G37" s="84">
        <v>114.2</v>
      </c>
      <c r="H37" s="84">
        <v>255</v>
      </c>
      <c r="I37" s="85">
        <v>80.831999999999994</v>
      </c>
      <c r="J37" s="85">
        <v>6.42</v>
      </c>
      <c r="K37" s="90">
        <v>58000</v>
      </c>
      <c r="L37" s="87">
        <v>6.9</v>
      </c>
      <c r="M37" s="84">
        <v>4.4000000000000004</v>
      </c>
      <c r="N37" s="84">
        <v>5.9</v>
      </c>
      <c r="O37" s="84">
        <v>5.5</v>
      </c>
      <c r="P37" s="85">
        <v>8.1300000000000008</v>
      </c>
      <c r="Q37" s="85">
        <v>0.28199999999999997</v>
      </c>
      <c r="R37" s="88">
        <v>25</v>
      </c>
      <c r="S37" s="10"/>
    </row>
    <row r="38" spans="1:19" ht="19.899999999999999" customHeight="1" x14ac:dyDescent="0.15">
      <c r="A38" s="63" t="s">
        <v>8</v>
      </c>
      <c r="B38" s="132">
        <f t="shared" ref="B38:Q38" si="0">AVERAGE(B7:B37)</f>
        <v>4457.2580645161288</v>
      </c>
      <c r="C38" s="133">
        <f t="shared" si="0"/>
        <v>4376.2580645161288</v>
      </c>
      <c r="D38" s="93" t="s">
        <v>50</v>
      </c>
      <c r="E38" s="94">
        <f t="shared" si="0"/>
        <v>7.4258064516129059</v>
      </c>
      <c r="F38" s="94">
        <f t="shared" si="0"/>
        <v>149.8645161290323</v>
      </c>
      <c r="G38" s="95">
        <f t="shared" si="0"/>
        <v>76.50645161290322</v>
      </c>
      <c r="H38" s="95">
        <f t="shared" si="0"/>
        <v>277.74193548387098</v>
      </c>
      <c r="I38" s="96">
        <f t="shared" si="0"/>
        <v>66.072967741935486</v>
      </c>
      <c r="J38" s="96">
        <f t="shared" si="0"/>
        <v>6.0420967741935483</v>
      </c>
      <c r="K38" s="133">
        <f t="shared" si="0"/>
        <v>69064.516129032258</v>
      </c>
      <c r="L38" s="93">
        <f t="shared" si="0"/>
        <v>6.8967741935483895</v>
      </c>
      <c r="M38" s="94">
        <f t="shared" si="0"/>
        <v>4.4322580645161294</v>
      </c>
      <c r="N38" s="95">
        <f t="shared" si="0"/>
        <v>3.5064516129032262</v>
      </c>
      <c r="O38" s="95">
        <f t="shared" si="0"/>
        <v>5.8612903225806452</v>
      </c>
      <c r="P38" s="96">
        <f t="shared" si="0"/>
        <v>8.8040967741935479</v>
      </c>
      <c r="Q38" s="96">
        <f t="shared" si="0"/>
        <v>7.9451612903225818E-2</v>
      </c>
      <c r="R38" s="139">
        <f>AVERAGE(R7:R37)</f>
        <v>23.64516129032258</v>
      </c>
    </row>
    <row r="39" spans="1:19" ht="19.899999999999999" customHeight="1" x14ac:dyDescent="0.15">
      <c r="A39" s="64" t="s">
        <v>9</v>
      </c>
      <c r="B39" s="134">
        <f t="shared" ref="B39:C39" si="1">MAX(B7:B37)</f>
        <v>5250</v>
      </c>
      <c r="C39" s="135">
        <f t="shared" si="1"/>
        <v>5236</v>
      </c>
      <c r="D39" s="99" t="s">
        <v>50</v>
      </c>
      <c r="E39" s="89">
        <f t="shared" ref="E39:Q39" si="2">MAX(E7:E37)</f>
        <v>7.5</v>
      </c>
      <c r="F39" s="89">
        <f t="shared" si="2"/>
        <v>154.80000000000001</v>
      </c>
      <c r="G39" s="100">
        <f t="shared" si="2"/>
        <v>114.2</v>
      </c>
      <c r="H39" s="100">
        <f t="shared" si="2"/>
        <v>300</v>
      </c>
      <c r="I39" s="101">
        <f t="shared" si="2"/>
        <v>80.831999999999994</v>
      </c>
      <c r="J39" s="101">
        <f t="shared" si="2"/>
        <v>6.8259999999999996</v>
      </c>
      <c r="K39" s="135">
        <f t="shared" si="2"/>
        <v>210000</v>
      </c>
      <c r="L39" s="99">
        <f t="shared" si="2"/>
        <v>7.4</v>
      </c>
      <c r="M39" s="89">
        <f t="shared" si="2"/>
        <v>4.8</v>
      </c>
      <c r="N39" s="100">
        <f t="shared" si="2"/>
        <v>5.9</v>
      </c>
      <c r="O39" s="100">
        <f t="shared" si="2"/>
        <v>6.3</v>
      </c>
      <c r="P39" s="101">
        <f t="shared" si="2"/>
        <v>10.867000000000001</v>
      </c>
      <c r="Q39" s="101">
        <f t="shared" si="2"/>
        <v>0.28199999999999997</v>
      </c>
      <c r="R39" s="140">
        <f>MAX(R7:R37)</f>
        <v>29</v>
      </c>
    </row>
    <row r="40" spans="1:19" ht="19.899999999999999" customHeight="1" x14ac:dyDescent="0.15">
      <c r="A40" s="66" t="s">
        <v>10</v>
      </c>
      <c r="B40" s="136">
        <f t="shared" ref="B40:C40" si="3">MIN(B7:B37)</f>
        <v>3664</v>
      </c>
      <c r="C40" s="137">
        <f t="shared" si="3"/>
        <v>3525</v>
      </c>
      <c r="D40" s="104" t="s">
        <v>50</v>
      </c>
      <c r="E40" s="105">
        <f t="shared" ref="E40:R40" si="4">MIN(E7:E37)</f>
        <v>7.4</v>
      </c>
      <c r="F40" s="105">
        <f t="shared" si="4"/>
        <v>144.30000000000001</v>
      </c>
      <c r="G40" s="106">
        <f t="shared" si="4"/>
        <v>49.8</v>
      </c>
      <c r="H40" s="106">
        <f t="shared" si="4"/>
        <v>255</v>
      </c>
      <c r="I40" s="107">
        <f t="shared" si="4"/>
        <v>54.18</v>
      </c>
      <c r="J40" s="107">
        <f t="shared" si="4"/>
        <v>5.2679999999999998</v>
      </c>
      <c r="K40" s="137">
        <f t="shared" si="4"/>
        <v>44000</v>
      </c>
      <c r="L40" s="104">
        <f t="shared" si="4"/>
        <v>6.7</v>
      </c>
      <c r="M40" s="105">
        <f t="shared" si="4"/>
        <v>4.0999999999999996</v>
      </c>
      <c r="N40" s="106">
        <f t="shared" si="4"/>
        <v>2</v>
      </c>
      <c r="O40" s="106">
        <f t="shared" si="4"/>
        <v>5.5</v>
      </c>
      <c r="P40" s="107">
        <f t="shared" si="4"/>
        <v>6.3120000000000003</v>
      </c>
      <c r="Q40" s="107">
        <f t="shared" si="4"/>
        <v>0.01</v>
      </c>
      <c r="R40" s="141">
        <f t="shared" si="4"/>
        <v>20</v>
      </c>
    </row>
    <row r="41" spans="1:19" ht="19.899999999999999" customHeight="1" thickBot="1" x14ac:dyDescent="0.2">
      <c r="A41" s="67" t="s">
        <v>11</v>
      </c>
      <c r="B41" s="71" t="s">
        <v>50</v>
      </c>
      <c r="C41" s="72" t="s">
        <v>50</v>
      </c>
      <c r="D41" s="70" t="s">
        <v>50</v>
      </c>
      <c r="E41" s="109" t="s">
        <v>50</v>
      </c>
      <c r="F41" s="109">
        <v>150</v>
      </c>
      <c r="G41" s="110" t="s">
        <v>48</v>
      </c>
      <c r="H41" s="111">
        <v>159.69999999999999</v>
      </c>
      <c r="I41" s="111">
        <v>44.9</v>
      </c>
      <c r="J41" s="111">
        <v>6.5</v>
      </c>
      <c r="K41" s="138">
        <v>300000</v>
      </c>
      <c r="L41" s="113" t="s">
        <v>50</v>
      </c>
      <c r="M41" s="109">
        <v>4.4000000000000004</v>
      </c>
      <c r="N41" s="110" t="s">
        <v>49</v>
      </c>
      <c r="O41" s="111">
        <v>2.6</v>
      </c>
      <c r="P41" s="111">
        <v>13.7</v>
      </c>
      <c r="Q41" s="111">
        <v>0.43</v>
      </c>
      <c r="R41" s="142">
        <v>3000</v>
      </c>
    </row>
    <row r="42" spans="1:19" x14ac:dyDescent="0.15">
      <c r="B42" s="11">
        <f>SUM(B7:B37)</f>
        <v>138175</v>
      </c>
      <c r="C42" s="11">
        <f>SUM(C7:C37)</f>
        <v>135664</v>
      </c>
      <c r="D42" s="11"/>
    </row>
  </sheetData>
  <mergeCells count="7">
    <mergeCell ref="A2:R2"/>
    <mergeCell ref="A4:F4"/>
    <mergeCell ref="A5:A6"/>
    <mergeCell ref="B5:B6"/>
    <mergeCell ref="C5:C6"/>
    <mergeCell ref="D5:K5"/>
    <mergeCell ref="L5:R5"/>
  </mergeCells>
  <phoneticPr fontId="8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9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2:S42"/>
  <sheetViews>
    <sheetView view="pageBreakPreview" zoomScale="120" zoomScaleNormal="120" zoomScaleSheetLayoutView="120" workbookViewId="0">
      <selection activeCell="E3" sqref="E3"/>
    </sheetView>
  </sheetViews>
  <sheetFormatPr defaultColWidth="10" defaultRowHeight="13.5" x14ac:dyDescent="0.15"/>
  <cols>
    <col min="1" max="1" width="4.5" style="1" customWidth="1"/>
    <col min="2" max="3" width="7.625" style="1" customWidth="1"/>
    <col min="4" max="5" width="4.25" style="1" customWidth="1"/>
    <col min="6" max="8" width="5" style="1" customWidth="1"/>
    <col min="9" max="9" width="6" style="1" customWidth="1"/>
    <col min="10" max="10" width="5.875" style="1" customWidth="1"/>
    <col min="11" max="11" width="7.375" style="1" customWidth="1"/>
    <col min="12" max="15" width="4.25" style="1" customWidth="1"/>
    <col min="16" max="16" width="6" style="1" customWidth="1"/>
    <col min="17" max="17" width="5.375" style="1" customWidth="1"/>
    <col min="18" max="18" width="6" style="1" customWidth="1"/>
    <col min="19" max="19" width="8.75" style="1" customWidth="1"/>
    <col min="20" max="60" width="5.125" style="1" customWidth="1"/>
    <col min="61" max="16384" width="10" style="1"/>
  </cols>
  <sheetData>
    <row r="2" spans="1:19" ht="25.5" x14ac:dyDescent="0.3">
      <c r="A2" s="153" t="s">
        <v>52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4" spans="1:19" ht="16.149999999999999" customHeight="1" thickBot="1" x14ac:dyDescent="0.2">
      <c r="A4" s="154" t="s">
        <v>59</v>
      </c>
      <c r="B4" s="154"/>
      <c r="C4" s="154"/>
      <c r="D4" s="154"/>
      <c r="E4" s="154"/>
      <c r="F4" s="154"/>
      <c r="G4" s="2"/>
      <c r="H4" s="2"/>
      <c r="I4" s="2"/>
      <c r="J4" s="3"/>
      <c r="K4" s="4"/>
      <c r="R4" s="62" t="s">
        <v>47</v>
      </c>
    </row>
    <row r="5" spans="1:19" s="5" customFormat="1" ht="24" customHeight="1" x14ac:dyDescent="0.15">
      <c r="A5" s="155" t="s">
        <v>0</v>
      </c>
      <c r="B5" s="157" t="s">
        <v>45</v>
      </c>
      <c r="C5" s="159" t="s">
        <v>46</v>
      </c>
      <c r="D5" s="161" t="s">
        <v>1</v>
      </c>
      <c r="E5" s="162"/>
      <c r="F5" s="162"/>
      <c r="G5" s="162"/>
      <c r="H5" s="162"/>
      <c r="I5" s="162"/>
      <c r="J5" s="162"/>
      <c r="K5" s="163"/>
      <c r="L5" s="164" t="s">
        <v>2</v>
      </c>
      <c r="M5" s="165"/>
      <c r="N5" s="166"/>
      <c r="O5" s="166"/>
      <c r="P5" s="166"/>
      <c r="Q5" s="166"/>
      <c r="R5" s="167"/>
    </row>
    <row r="6" spans="1:19" s="5" customFormat="1" ht="26.25" customHeight="1" x14ac:dyDescent="0.15">
      <c r="A6" s="156"/>
      <c r="B6" s="158"/>
      <c r="C6" s="160"/>
      <c r="D6" s="69" t="s">
        <v>51</v>
      </c>
      <c r="E6" s="9" t="s">
        <v>13</v>
      </c>
      <c r="F6" s="9" t="s">
        <v>3</v>
      </c>
      <c r="G6" s="68" t="s">
        <v>12</v>
      </c>
      <c r="H6" s="7" t="s">
        <v>4</v>
      </c>
      <c r="I6" s="7" t="s">
        <v>5</v>
      </c>
      <c r="J6" s="7" t="s">
        <v>6</v>
      </c>
      <c r="K6" s="8" t="s">
        <v>7</v>
      </c>
      <c r="L6" s="6" t="s">
        <v>13</v>
      </c>
      <c r="M6" s="9" t="s">
        <v>3</v>
      </c>
      <c r="N6" s="68" t="s">
        <v>12</v>
      </c>
      <c r="O6" s="7" t="s">
        <v>4</v>
      </c>
      <c r="P6" s="7" t="s">
        <v>5</v>
      </c>
      <c r="Q6" s="7" t="s">
        <v>6</v>
      </c>
      <c r="R6" s="81" t="s">
        <v>7</v>
      </c>
    </row>
    <row r="7" spans="1:19" ht="19.899999999999999" customHeight="1" x14ac:dyDescent="0.15">
      <c r="A7" s="63">
        <v>1</v>
      </c>
      <c r="B7" s="82">
        <v>4234</v>
      </c>
      <c r="C7" s="82">
        <v>4175</v>
      </c>
      <c r="D7" s="78">
        <v>17.600000000000001</v>
      </c>
      <c r="E7" s="83">
        <v>7.5</v>
      </c>
      <c r="F7" s="84">
        <v>184.8</v>
      </c>
      <c r="G7" s="84">
        <v>150.91999999999999</v>
      </c>
      <c r="H7" s="84">
        <v>275</v>
      </c>
      <c r="I7" s="85">
        <v>55.2</v>
      </c>
      <c r="J7" s="85">
        <v>5.4480000000000004</v>
      </c>
      <c r="K7" s="86">
        <v>66000</v>
      </c>
      <c r="L7" s="87">
        <v>7</v>
      </c>
      <c r="M7" s="84">
        <v>4.5</v>
      </c>
      <c r="N7" s="84">
        <v>5.3129999999999997</v>
      </c>
      <c r="O7" s="84">
        <v>5.7</v>
      </c>
      <c r="P7" s="85">
        <v>8.2319999999999993</v>
      </c>
      <c r="Q7" s="85">
        <v>0.13400000000000001</v>
      </c>
      <c r="R7" s="88">
        <v>27</v>
      </c>
      <c r="S7" s="10"/>
    </row>
    <row r="8" spans="1:19" ht="19.899999999999999" customHeight="1" x14ac:dyDescent="0.15">
      <c r="A8" s="64">
        <v>2</v>
      </c>
      <c r="B8" s="82">
        <v>4676</v>
      </c>
      <c r="C8" s="82">
        <v>4644</v>
      </c>
      <c r="D8" s="79">
        <v>17.5</v>
      </c>
      <c r="E8" s="89">
        <v>7.4</v>
      </c>
      <c r="F8" s="84">
        <v>178.8</v>
      </c>
      <c r="G8" s="84">
        <v>109.78999999999999</v>
      </c>
      <c r="H8" s="84">
        <v>285</v>
      </c>
      <c r="I8" s="85">
        <v>63.54</v>
      </c>
      <c r="J8" s="85">
        <v>7.4279999999999999</v>
      </c>
      <c r="K8" s="90">
        <v>70000</v>
      </c>
      <c r="L8" s="87">
        <v>6.9</v>
      </c>
      <c r="M8" s="84">
        <v>4.4000000000000004</v>
      </c>
      <c r="N8" s="84">
        <v>3.8340000000000001</v>
      </c>
      <c r="O8" s="84">
        <v>5.4</v>
      </c>
      <c r="P8" s="85">
        <v>6.3719999999999999</v>
      </c>
      <c r="Q8" s="85">
        <v>0.20899999999999999</v>
      </c>
      <c r="R8" s="88">
        <v>22</v>
      </c>
      <c r="S8" s="10"/>
    </row>
    <row r="9" spans="1:19" ht="19.899999999999999" customHeight="1" x14ac:dyDescent="0.15">
      <c r="A9" s="64">
        <v>3</v>
      </c>
      <c r="B9" s="82">
        <v>4417</v>
      </c>
      <c r="C9" s="82">
        <v>4349</v>
      </c>
      <c r="D9" s="79">
        <v>17.600000000000001</v>
      </c>
      <c r="E9" s="89">
        <v>7.5</v>
      </c>
      <c r="F9" s="84">
        <v>185.1</v>
      </c>
      <c r="G9" s="84">
        <v>107.21000000000001</v>
      </c>
      <c r="H9" s="84">
        <v>260</v>
      </c>
      <c r="I9" s="85">
        <v>62.16</v>
      </c>
      <c r="J9" s="85">
        <v>5.8680000000000003</v>
      </c>
      <c r="K9" s="90">
        <v>76000</v>
      </c>
      <c r="L9" s="87">
        <v>7</v>
      </c>
      <c r="M9" s="84">
        <v>4.5999999999999996</v>
      </c>
      <c r="N9" s="84">
        <v>1.9990000000000001</v>
      </c>
      <c r="O9" s="84">
        <v>5.9</v>
      </c>
      <c r="P9" s="85">
        <v>6.984</v>
      </c>
      <c r="Q9" s="85">
        <v>0.247</v>
      </c>
      <c r="R9" s="88">
        <v>26</v>
      </c>
      <c r="S9" s="10"/>
    </row>
    <row r="10" spans="1:19" ht="19.899999999999999" customHeight="1" x14ac:dyDescent="0.15">
      <c r="A10" s="64">
        <v>4</v>
      </c>
      <c r="B10" s="82">
        <v>4582</v>
      </c>
      <c r="C10" s="82">
        <v>4567</v>
      </c>
      <c r="D10" s="79">
        <v>17.8</v>
      </c>
      <c r="E10" s="89">
        <v>7.5</v>
      </c>
      <c r="F10" s="84">
        <v>178.2</v>
      </c>
      <c r="G10" s="84">
        <v>89.07</v>
      </c>
      <c r="H10" s="84">
        <v>240</v>
      </c>
      <c r="I10" s="85">
        <v>54.42</v>
      </c>
      <c r="J10" s="85">
        <v>7.08</v>
      </c>
      <c r="K10" s="90">
        <v>96000</v>
      </c>
      <c r="L10" s="87">
        <v>6.9</v>
      </c>
      <c r="M10" s="84">
        <v>4.5</v>
      </c>
      <c r="N10" s="84">
        <v>2.2069999999999999</v>
      </c>
      <c r="O10" s="84">
        <v>5.4</v>
      </c>
      <c r="P10" s="85">
        <v>7.11</v>
      </c>
      <c r="Q10" s="85">
        <v>0.23200000000000001</v>
      </c>
      <c r="R10" s="88">
        <v>25</v>
      </c>
      <c r="S10" s="10"/>
    </row>
    <row r="11" spans="1:19" ht="19.899999999999999" customHeight="1" x14ac:dyDescent="0.15">
      <c r="A11" s="64">
        <v>5</v>
      </c>
      <c r="B11" s="82">
        <v>4942</v>
      </c>
      <c r="C11" s="82">
        <v>4882</v>
      </c>
      <c r="D11" s="79">
        <v>17.899999999999999</v>
      </c>
      <c r="E11" s="89">
        <v>7.4</v>
      </c>
      <c r="F11" s="84">
        <v>173.4</v>
      </c>
      <c r="G11" s="84">
        <v>100.38</v>
      </c>
      <c r="H11" s="84">
        <v>250</v>
      </c>
      <c r="I11" s="85">
        <v>61.92</v>
      </c>
      <c r="J11" s="85">
        <v>6.4560000000000004</v>
      </c>
      <c r="K11" s="90">
        <v>98000</v>
      </c>
      <c r="L11" s="87">
        <v>6.8</v>
      </c>
      <c r="M11" s="84">
        <v>4.5</v>
      </c>
      <c r="N11" s="84">
        <v>5.3369999999999997</v>
      </c>
      <c r="O11" s="84">
        <v>5.6</v>
      </c>
      <c r="P11" s="85">
        <v>8.3620000000000001</v>
      </c>
      <c r="Q11" s="85">
        <v>0.29499999999999998</v>
      </c>
      <c r="R11" s="88">
        <v>26</v>
      </c>
      <c r="S11" s="10"/>
    </row>
    <row r="12" spans="1:19" ht="19.899999999999999" customHeight="1" x14ac:dyDescent="0.15">
      <c r="A12" s="64">
        <v>6</v>
      </c>
      <c r="B12" s="82">
        <v>4542</v>
      </c>
      <c r="C12" s="82">
        <v>4498</v>
      </c>
      <c r="D12" s="79">
        <v>17.600000000000001</v>
      </c>
      <c r="E12" s="89">
        <v>7.5</v>
      </c>
      <c r="F12" s="84">
        <v>229.8</v>
      </c>
      <c r="G12" s="84">
        <v>97.97</v>
      </c>
      <c r="H12" s="84">
        <v>255</v>
      </c>
      <c r="I12" s="85">
        <v>67.823999999999998</v>
      </c>
      <c r="J12" s="85">
        <v>8.0640000000000001</v>
      </c>
      <c r="K12" s="90">
        <v>100000</v>
      </c>
      <c r="L12" s="87">
        <v>7</v>
      </c>
      <c r="M12" s="84">
        <v>4.7</v>
      </c>
      <c r="N12" s="84">
        <v>5.0170000000000003</v>
      </c>
      <c r="O12" s="84">
        <v>5.3</v>
      </c>
      <c r="P12" s="85">
        <v>9.35</v>
      </c>
      <c r="Q12" s="85">
        <v>0.21099999999999999</v>
      </c>
      <c r="R12" s="88">
        <v>24</v>
      </c>
      <c r="S12" s="10"/>
    </row>
    <row r="13" spans="1:19" ht="19.899999999999999" customHeight="1" x14ac:dyDescent="0.15">
      <c r="A13" s="64">
        <v>7</v>
      </c>
      <c r="B13" s="82">
        <v>4536</v>
      </c>
      <c r="C13" s="82">
        <v>4443</v>
      </c>
      <c r="D13" s="152">
        <v>18</v>
      </c>
      <c r="E13" s="89">
        <v>7.5</v>
      </c>
      <c r="F13" s="84">
        <v>217.8</v>
      </c>
      <c r="G13" s="84">
        <v>99.16</v>
      </c>
      <c r="H13" s="84">
        <v>270</v>
      </c>
      <c r="I13" s="85">
        <v>63</v>
      </c>
      <c r="J13" s="85">
        <v>7.2960000000000003</v>
      </c>
      <c r="K13" s="90">
        <v>84000</v>
      </c>
      <c r="L13" s="87">
        <v>7</v>
      </c>
      <c r="M13" s="84">
        <v>4.4000000000000004</v>
      </c>
      <c r="N13" s="84">
        <v>3.3410000000000002</v>
      </c>
      <c r="O13" s="84">
        <v>5.6</v>
      </c>
      <c r="P13" s="85">
        <v>6.5279999999999996</v>
      </c>
      <c r="Q13" s="85">
        <v>4.8000000000000001E-2</v>
      </c>
      <c r="R13" s="88">
        <v>21</v>
      </c>
      <c r="S13" s="10"/>
    </row>
    <row r="14" spans="1:19" ht="19.899999999999999" customHeight="1" x14ac:dyDescent="0.15">
      <c r="A14" s="64">
        <v>8</v>
      </c>
      <c r="B14" s="82">
        <v>5019</v>
      </c>
      <c r="C14" s="82">
        <v>4976</v>
      </c>
      <c r="D14" s="79">
        <v>18.100000000000001</v>
      </c>
      <c r="E14" s="89">
        <v>7.4</v>
      </c>
      <c r="F14" s="84">
        <v>234.6</v>
      </c>
      <c r="G14" s="84">
        <v>93.19</v>
      </c>
      <c r="H14" s="84">
        <v>280</v>
      </c>
      <c r="I14" s="85">
        <v>57.54</v>
      </c>
      <c r="J14" s="85">
        <v>7.2119999999999997</v>
      </c>
      <c r="K14" s="90">
        <v>93000</v>
      </c>
      <c r="L14" s="87">
        <v>6.9</v>
      </c>
      <c r="M14" s="84">
        <v>4.5999999999999996</v>
      </c>
      <c r="N14" s="84">
        <v>8.9849999999999994</v>
      </c>
      <c r="O14" s="84">
        <v>5.4</v>
      </c>
      <c r="P14" s="85">
        <v>7.7160000000000002</v>
      </c>
      <c r="Q14" s="85">
        <v>0.185</v>
      </c>
      <c r="R14" s="88">
        <v>26</v>
      </c>
      <c r="S14" s="10"/>
    </row>
    <row r="15" spans="1:19" ht="19.899999999999999" customHeight="1" x14ac:dyDescent="0.15">
      <c r="A15" s="64">
        <v>9</v>
      </c>
      <c r="B15" s="82">
        <v>3748</v>
      </c>
      <c r="C15" s="82">
        <v>3740</v>
      </c>
      <c r="D15" s="79">
        <v>18.100000000000001</v>
      </c>
      <c r="E15" s="89">
        <v>7.5</v>
      </c>
      <c r="F15" s="84">
        <v>250.2</v>
      </c>
      <c r="G15" s="84">
        <v>175.49</v>
      </c>
      <c r="H15" s="84">
        <v>275</v>
      </c>
      <c r="I15" s="85">
        <v>52.14</v>
      </c>
      <c r="J15" s="85">
        <v>6.36</v>
      </c>
      <c r="K15" s="90">
        <v>87000</v>
      </c>
      <c r="L15" s="87">
        <v>7</v>
      </c>
      <c r="M15" s="84">
        <v>4.0999999999999996</v>
      </c>
      <c r="N15" s="84">
        <v>6.4379999999999997</v>
      </c>
      <c r="O15" s="84">
        <v>5.8</v>
      </c>
      <c r="P15" s="85">
        <v>8.0830000000000002</v>
      </c>
      <c r="Q15" s="85">
        <v>0.26600000000000001</v>
      </c>
      <c r="R15" s="88">
        <v>19</v>
      </c>
      <c r="S15" s="10"/>
    </row>
    <row r="16" spans="1:19" ht="19.899999999999999" customHeight="1" x14ac:dyDescent="0.15">
      <c r="A16" s="64">
        <v>10</v>
      </c>
      <c r="B16" s="82">
        <v>4316</v>
      </c>
      <c r="C16" s="82">
        <v>4266</v>
      </c>
      <c r="D16" s="79">
        <v>18.100000000000001</v>
      </c>
      <c r="E16" s="89">
        <v>7.4</v>
      </c>
      <c r="F16" s="84">
        <v>261.60000000000002</v>
      </c>
      <c r="G16" s="84">
        <v>127.14999999999998</v>
      </c>
      <c r="H16" s="84">
        <v>270</v>
      </c>
      <c r="I16" s="85">
        <v>70.319999999999993</v>
      </c>
      <c r="J16" s="85">
        <v>8.0399999999999991</v>
      </c>
      <c r="K16" s="90">
        <v>85000</v>
      </c>
      <c r="L16" s="87">
        <v>6.9</v>
      </c>
      <c r="M16" s="84">
        <v>3.8</v>
      </c>
      <c r="N16" s="84">
        <v>3.093</v>
      </c>
      <c r="O16" s="84">
        <v>5.6</v>
      </c>
      <c r="P16" s="85">
        <v>6.4619999999999997</v>
      </c>
      <c r="Q16" s="85">
        <v>0.186</v>
      </c>
      <c r="R16" s="88">
        <v>24</v>
      </c>
      <c r="S16" s="10"/>
    </row>
    <row r="17" spans="1:19" ht="19.899999999999999" customHeight="1" x14ac:dyDescent="0.15">
      <c r="A17" s="64">
        <v>11</v>
      </c>
      <c r="B17" s="82">
        <v>4847</v>
      </c>
      <c r="C17" s="82">
        <v>4771</v>
      </c>
      <c r="D17" s="79">
        <v>17.899999999999999</v>
      </c>
      <c r="E17" s="89">
        <v>7.5</v>
      </c>
      <c r="F17" s="84">
        <v>285.60000000000002</v>
      </c>
      <c r="G17" s="84">
        <v>112.42000000000002</v>
      </c>
      <c r="H17" s="84">
        <v>245</v>
      </c>
      <c r="I17" s="85">
        <v>71.28</v>
      </c>
      <c r="J17" s="85">
        <v>6.6479999999999997</v>
      </c>
      <c r="K17" s="90">
        <v>88000</v>
      </c>
      <c r="L17" s="87">
        <v>7</v>
      </c>
      <c r="M17" s="84">
        <v>3.2</v>
      </c>
      <c r="N17" s="84">
        <v>4.242</v>
      </c>
      <c r="O17" s="84">
        <v>5.0999999999999996</v>
      </c>
      <c r="P17" s="85">
        <v>6.1619999999999999</v>
      </c>
      <c r="Q17" s="85">
        <v>0.214</v>
      </c>
      <c r="R17" s="88">
        <v>28</v>
      </c>
      <c r="S17" s="10"/>
    </row>
    <row r="18" spans="1:19" ht="19.899999999999999" customHeight="1" x14ac:dyDescent="0.15">
      <c r="A18" s="64">
        <v>12</v>
      </c>
      <c r="B18" s="82">
        <v>4392</v>
      </c>
      <c r="C18" s="82">
        <v>4355</v>
      </c>
      <c r="D18" s="79">
        <v>16.5</v>
      </c>
      <c r="E18" s="89">
        <v>7.5</v>
      </c>
      <c r="F18" s="84">
        <v>274.2</v>
      </c>
      <c r="G18" s="84">
        <v>175.29</v>
      </c>
      <c r="H18" s="84">
        <v>260</v>
      </c>
      <c r="I18" s="85">
        <v>76.2</v>
      </c>
      <c r="J18" s="85">
        <v>6.6120000000000001</v>
      </c>
      <c r="K18" s="90">
        <v>71000</v>
      </c>
      <c r="L18" s="87">
        <v>7</v>
      </c>
      <c r="M18" s="84">
        <v>3</v>
      </c>
      <c r="N18" s="84">
        <v>4.9770000000000003</v>
      </c>
      <c r="O18" s="84">
        <v>5.5</v>
      </c>
      <c r="P18" s="85">
        <v>6.15</v>
      </c>
      <c r="Q18" s="85">
        <v>2.4E-2</v>
      </c>
      <c r="R18" s="88">
        <v>24</v>
      </c>
      <c r="S18" s="10"/>
    </row>
    <row r="19" spans="1:19" ht="19.899999999999999" customHeight="1" x14ac:dyDescent="0.15">
      <c r="A19" s="64">
        <v>13</v>
      </c>
      <c r="B19" s="82">
        <v>5433</v>
      </c>
      <c r="C19" s="82">
        <v>5428</v>
      </c>
      <c r="D19" s="79">
        <v>16.399999999999999</v>
      </c>
      <c r="E19" s="89">
        <v>7.4</v>
      </c>
      <c r="F19" s="84">
        <v>253.8</v>
      </c>
      <c r="G19" s="84">
        <v>154.86000000000001</v>
      </c>
      <c r="H19" s="84">
        <v>265</v>
      </c>
      <c r="I19" s="85">
        <v>46.02</v>
      </c>
      <c r="J19" s="85">
        <v>6.9</v>
      </c>
      <c r="K19" s="90">
        <v>80000</v>
      </c>
      <c r="L19" s="87">
        <v>6.8</v>
      </c>
      <c r="M19" s="84">
        <v>2.8</v>
      </c>
      <c r="N19" s="84">
        <v>4.9640000000000004</v>
      </c>
      <c r="O19" s="84">
        <v>5.2</v>
      </c>
      <c r="P19" s="85">
        <v>6.0119999999999996</v>
      </c>
      <c r="Q19" s="85">
        <v>0.186</v>
      </c>
      <c r="R19" s="88">
        <v>22</v>
      </c>
      <c r="S19" s="10"/>
    </row>
    <row r="20" spans="1:19" ht="19.899999999999999" customHeight="1" x14ac:dyDescent="0.15">
      <c r="A20" s="64">
        <v>14</v>
      </c>
      <c r="B20" s="82">
        <v>4490</v>
      </c>
      <c r="C20" s="82">
        <v>4463</v>
      </c>
      <c r="D20" s="79">
        <v>16.7</v>
      </c>
      <c r="E20" s="89">
        <v>7.5</v>
      </c>
      <c r="F20" s="84">
        <v>265.2</v>
      </c>
      <c r="G20" s="84">
        <v>139.83999999999997</v>
      </c>
      <c r="H20" s="84">
        <v>235</v>
      </c>
      <c r="I20" s="85">
        <v>78.3</v>
      </c>
      <c r="J20" s="85">
        <v>8.6999999999999993</v>
      </c>
      <c r="K20" s="90">
        <v>79000</v>
      </c>
      <c r="L20" s="87">
        <v>6.9</v>
      </c>
      <c r="M20" s="84">
        <v>2.9</v>
      </c>
      <c r="N20" s="84">
        <v>4.6769999999999996</v>
      </c>
      <c r="O20" s="84">
        <v>4.9000000000000004</v>
      </c>
      <c r="P20" s="85">
        <v>7.3380000000000001</v>
      </c>
      <c r="Q20" s="85">
        <v>9.6000000000000002E-2</v>
      </c>
      <c r="R20" s="88">
        <v>19</v>
      </c>
      <c r="S20" s="10"/>
    </row>
    <row r="21" spans="1:19" ht="19.899999999999999" customHeight="1" x14ac:dyDescent="0.15">
      <c r="A21" s="64">
        <v>15</v>
      </c>
      <c r="B21" s="82">
        <v>4682</v>
      </c>
      <c r="C21" s="82">
        <v>4614</v>
      </c>
      <c r="D21" s="79">
        <v>17.399999999999999</v>
      </c>
      <c r="E21" s="89">
        <v>7.5</v>
      </c>
      <c r="F21" s="84">
        <v>274.8</v>
      </c>
      <c r="G21" s="84">
        <v>76.09</v>
      </c>
      <c r="H21" s="84">
        <v>255</v>
      </c>
      <c r="I21" s="85">
        <v>71.58</v>
      </c>
      <c r="J21" s="85">
        <v>6.444</v>
      </c>
      <c r="K21" s="90">
        <v>75000</v>
      </c>
      <c r="L21" s="87">
        <v>7</v>
      </c>
      <c r="M21" s="84">
        <v>2.8</v>
      </c>
      <c r="N21" s="84">
        <v>3.3380000000000001</v>
      </c>
      <c r="O21" s="84">
        <v>3.7</v>
      </c>
      <c r="P21" s="85">
        <v>8.2319999999999993</v>
      </c>
      <c r="Q21" s="85">
        <v>0.17399999999999999</v>
      </c>
      <c r="R21" s="88">
        <v>20</v>
      </c>
      <c r="S21" s="10"/>
    </row>
    <row r="22" spans="1:19" ht="19.899999999999999" customHeight="1" x14ac:dyDescent="0.15">
      <c r="A22" s="64">
        <v>16</v>
      </c>
      <c r="B22" s="82">
        <v>5937</v>
      </c>
      <c r="C22" s="82">
        <v>5861</v>
      </c>
      <c r="D22" s="79">
        <v>17.600000000000001</v>
      </c>
      <c r="E22" s="89">
        <v>7.4</v>
      </c>
      <c r="F22" s="84">
        <v>253.2</v>
      </c>
      <c r="G22" s="84">
        <v>159.54000000000002</v>
      </c>
      <c r="H22" s="84">
        <v>275</v>
      </c>
      <c r="I22" s="85">
        <v>73.5</v>
      </c>
      <c r="J22" s="85">
        <v>6.9</v>
      </c>
      <c r="K22" s="90">
        <v>87000</v>
      </c>
      <c r="L22" s="87">
        <v>6.8</v>
      </c>
      <c r="M22" s="84">
        <v>2.6</v>
      </c>
      <c r="N22" s="84">
        <v>5.92</v>
      </c>
      <c r="O22" s="84">
        <v>3.9</v>
      </c>
      <c r="P22" s="85">
        <v>6.2279999999999998</v>
      </c>
      <c r="Q22" s="85">
        <v>0.214</v>
      </c>
      <c r="R22" s="88">
        <v>28</v>
      </c>
      <c r="S22" s="10"/>
    </row>
    <row r="23" spans="1:19" ht="19.899999999999999" customHeight="1" x14ac:dyDescent="0.15">
      <c r="A23" s="64">
        <v>17</v>
      </c>
      <c r="B23" s="82">
        <v>4803</v>
      </c>
      <c r="C23" s="82">
        <v>4748</v>
      </c>
      <c r="D23" s="79">
        <v>17.899999999999999</v>
      </c>
      <c r="E23" s="89">
        <v>7.5</v>
      </c>
      <c r="F23" s="84">
        <v>276.60000000000002</v>
      </c>
      <c r="G23" s="84">
        <v>151.04999999999998</v>
      </c>
      <c r="H23" s="84">
        <v>265</v>
      </c>
      <c r="I23" s="85">
        <v>57.9</v>
      </c>
      <c r="J23" s="85">
        <v>7.4880000000000004</v>
      </c>
      <c r="K23" s="90">
        <v>82000</v>
      </c>
      <c r="L23" s="87">
        <v>6.9</v>
      </c>
      <c r="M23" s="84">
        <v>2.8</v>
      </c>
      <c r="N23" s="84">
        <v>2.1619999999999999</v>
      </c>
      <c r="O23" s="84">
        <v>3.8</v>
      </c>
      <c r="P23" s="85">
        <v>5.1420000000000003</v>
      </c>
      <c r="Q23" s="85">
        <v>0.17499999999999999</v>
      </c>
      <c r="R23" s="88">
        <v>25</v>
      </c>
      <c r="S23" s="10"/>
    </row>
    <row r="24" spans="1:19" ht="19.899999999999999" customHeight="1" x14ac:dyDescent="0.15">
      <c r="A24" s="64">
        <v>18</v>
      </c>
      <c r="B24" s="82">
        <v>5345</v>
      </c>
      <c r="C24" s="82">
        <v>5302</v>
      </c>
      <c r="D24" s="79">
        <v>18.2</v>
      </c>
      <c r="E24" s="89">
        <v>7.4</v>
      </c>
      <c r="F24" s="84">
        <v>264</v>
      </c>
      <c r="G24" s="84">
        <v>154.63999999999999</v>
      </c>
      <c r="H24" s="84">
        <v>275</v>
      </c>
      <c r="I24" s="85">
        <v>60.54</v>
      </c>
      <c r="J24" s="85">
        <v>6.9480000000000004</v>
      </c>
      <c r="K24" s="90">
        <v>80000</v>
      </c>
      <c r="L24" s="87">
        <v>6.8</v>
      </c>
      <c r="M24" s="84">
        <v>2.7</v>
      </c>
      <c r="N24" s="84">
        <v>3.6549999999999998</v>
      </c>
      <c r="O24" s="84">
        <v>3.6</v>
      </c>
      <c r="P24" s="85">
        <v>7.17</v>
      </c>
      <c r="Q24" s="85">
        <v>0.184</v>
      </c>
      <c r="R24" s="88">
        <v>23</v>
      </c>
      <c r="S24" s="10"/>
    </row>
    <row r="25" spans="1:19" ht="19.899999999999999" customHeight="1" x14ac:dyDescent="0.15">
      <c r="A25" s="64">
        <v>19</v>
      </c>
      <c r="B25" s="82">
        <v>5416</v>
      </c>
      <c r="C25" s="82">
        <v>5404</v>
      </c>
      <c r="D25" s="79">
        <v>18.399999999999999</v>
      </c>
      <c r="E25" s="89">
        <v>7.4</v>
      </c>
      <c r="F25" s="84">
        <v>244.8</v>
      </c>
      <c r="G25" s="84">
        <v>184.44000000000003</v>
      </c>
      <c r="H25" s="84">
        <v>270</v>
      </c>
      <c r="I25" s="85">
        <v>79.38</v>
      </c>
      <c r="J25" s="85">
        <v>5.64</v>
      </c>
      <c r="K25" s="90">
        <v>83000</v>
      </c>
      <c r="L25" s="87">
        <v>6.9</v>
      </c>
      <c r="M25" s="84">
        <v>2.6</v>
      </c>
      <c r="N25" s="84">
        <v>2.0289999999999999</v>
      </c>
      <c r="O25" s="84">
        <v>3.8</v>
      </c>
      <c r="P25" s="85">
        <v>6.8940000000000001</v>
      </c>
      <c r="Q25" s="85">
        <v>0.02</v>
      </c>
      <c r="R25" s="88">
        <v>23</v>
      </c>
      <c r="S25" s="10"/>
    </row>
    <row r="26" spans="1:19" ht="19.899999999999999" customHeight="1" x14ac:dyDescent="0.15">
      <c r="A26" s="64">
        <v>20</v>
      </c>
      <c r="B26" s="82">
        <v>5475</v>
      </c>
      <c r="C26" s="82">
        <v>5466</v>
      </c>
      <c r="D26" s="79">
        <v>18.5</v>
      </c>
      <c r="E26" s="89">
        <v>7.3</v>
      </c>
      <c r="F26" s="84">
        <v>257.39999999999998</v>
      </c>
      <c r="G26" s="84">
        <v>174.72000000000003</v>
      </c>
      <c r="H26" s="84">
        <v>280</v>
      </c>
      <c r="I26" s="85">
        <v>81.12</v>
      </c>
      <c r="J26" s="85">
        <v>4.8360000000000003</v>
      </c>
      <c r="K26" s="90">
        <v>88000</v>
      </c>
      <c r="L26" s="87">
        <v>6.7</v>
      </c>
      <c r="M26" s="84">
        <v>2.5</v>
      </c>
      <c r="N26" s="84">
        <v>2.87</v>
      </c>
      <c r="O26" s="84">
        <v>3.6</v>
      </c>
      <c r="P26" s="85">
        <v>6.4980000000000002</v>
      </c>
      <c r="Q26" s="85">
        <v>0.182</v>
      </c>
      <c r="R26" s="88">
        <v>25</v>
      </c>
      <c r="S26" s="10"/>
    </row>
    <row r="27" spans="1:19" ht="19.899999999999999" customHeight="1" x14ac:dyDescent="0.15">
      <c r="A27" s="64">
        <v>21</v>
      </c>
      <c r="B27" s="82">
        <v>5197</v>
      </c>
      <c r="C27" s="82">
        <v>5112</v>
      </c>
      <c r="D27" s="79">
        <v>18.5</v>
      </c>
      <c r="E27" s="89">
        <v>7.3</v>
      </c>
      <c r="F27" s="84">
        <v>251.4</v>
      </c>
      <c r="G27" s="84">
        <v>163.91000000000003</v>
      </c>
      <c r="H27" s="84">
        <v>240</v>
      </c>
      <c r="I27" s="85">
        <v>58.14</v>
      </c>
      <c r="J27" s="85">
        <v>6.8520000000000003</v>
      </c>
      <c r="K27" s="90">
        <v>90000</v>
      </c>
      <c r="L27" s="87">
        <v>6.8</v>
      </c>
      <c r="M27" s="84">
        <v>2.8</v>
      </c>
      <c r="N27" s="84">
        <v>2.3679999999999999</v>
      </c>
      <c r="O27" s="84">
        <v>3.4</v>
      </c>
      <c r="P27" s="85">
        <v>9.0820000000000007</v>
      </c>
      <c r="Q27" s="85">
        <v>0.16600000000000001</v>
      </c>
      <c r="R27" s="88">
        <v>27</v>
      </c>
      <c r="S27" s="10"/>
    </row>
    <row r="28" spans="1:19" ht="19.899999999999999" customHeight="1" x14ac:dyDescent="0.15">
      <c r="A28" s="64">
        <v>22</v>
      </c>
      <c r="B28" s="82">
        <v>5095</v>
      </c>
      <c r="C28" s="82">
        <v>5024</v>
      </c>
      <c r="D28" s="79">
        <v>18.600000000000001</v>
      </c>
      <c r="E28" s="89">
        <v>7.4</v>
      </c>
      <c r="F28" s="84">
        <v>247.2</v>
      </c>
      <c r="G28" s="84">
        <v>124.80000000000001</v>
      </c>
      <c r="H28" s="84">
        <v>245</v>
      </c>
      <c r="I28" s="85">
        <v>63</v>
      </c>
      <c r="J28" s="85">
        <v>6.0119999999999996</v>
      </c>
      <c r="K28" s="90">
        <v>66000</v>
      </c>
      <c r="L28" s="87">
        <v>6.9</v>
      </c>
      <c r="M28" s="84">
        <v>2.7</v>
      </c>
      <c r="N28" s="84">
        <v>4.5540000000000003</v>
      </c>
      <c r="O28" s="84">
        <v>3.7</v>
      </c>
      <c r="P28" s="85">
        <v>6.4320000000000004</v>
      </c>
      <c r="Q28" s="85">
        <v>5.8999999999999997E-2</v>
      </c>
      <c r="R28" s="88">
        <v>17</v>
      </c>
      <c r="S28" s="10"/>
    </row>
    <row r="29" spans="1:19" ht="19.899999999999999" customHeight="1" x14ac:dyDescent="0.15">
      <c r="A29" s="64">
        <v>23</v>
      </c>
      <c r="B29" s="82">
        <v>6109</v>
      </c>
      <c r="C29" s="82">
        <v>6025</v>
      </c>
      <c r="D29" s="79">
        <v>18.899999999999999</v>
      </c>
      <c r="E29" s="89">
        <v>7.4</v>
      </c>
      <c r="F29" s="84">
        <v>258.60000000000002</v>
      </c>
      <c r="G29" s="84">
        <v>92.749999999999986</v>
      </c>
      <c r="H29" s="84">
        <v>260</v>
      </c>
      <c r="I29" s="85">
        <v>57.96</v>
      </c>
      <c r="J29" s="85">
        <v>6.5279999999999996</v>
      </c>
      <c r="K29" s="90">
        <v>95000</v>
      </c>
      <c r="L29" s="87">
        <v>7</v>
      </c>
      <c r="M29" s="84">
        <v>2.8</v>
      </c>
      <c r="N29" s="84">
        <v>2.6970000000000001</v>
      </c>
      <c r="O29" s="84">
        <v>3.5</v>
      </c>
      <c r="P29" s="85">
        <v>6.3419999999999996</v>
      </c>
      <c r="Q29" s="85">
        <v>0.22900000000000001</v>
      </c>
      <c r="R29" s="88">
        <v>21</v>
      </c>
      <c r="S29" s="10"/>
    </row>
    <row r="30" spans="1:19" ht="19.899999999999999" customHeight="1" x14ac:dyDescent="0.15">
      <c r="A30" s="64">
        <v>24</v>
      </c>
      <c r="B30" s="82">
        <v>5497</v>
      </c>
      <c r="C30" s="82">
        <v>5500</v>
      </c>
      <c r="D30" s="79">
        <v>19.100000000000001</v>
      </c>
      <c r="E30" s="89">
        <v>7.4</v>
      </c>
      <c r="F30" s="84">
        <v>261.60000000000002</v>
      </c>
      <c r="G30" s="84">
        <v>91.050000000000011</v>
      </c>
      <c r="H30" s="84">
        <v>270</v>
      </c>
      <c r="I30" s="85">
        <v>63.96</v>
      </c>
      <c r="J30" s="85">
        <v>6.8520000000000003</v>
      </c>
      <c r="K30" s="90">
        <v>93000</v>
      </c>
      <c r="L30" s="87">
        <v>6.9</v>
      </c>
      <c r="M30" s="84">
        <v>2.7</v>
      </c>
      <c r="N30" s="84">
        <v>3.4780000000000002</v>
      </c>
      <c r="O30" s="84">
        <v>3.7</v>
      </c>
      <c r="P30" s="85">
        <v>9.11</v>
      </c>
      <c r="Q30" s="85">
        <v>7.8E-2</v>
      </c>
      <c r="R30" s="88">
        <v>28</v>
      </c>
      <c r="S30" s="10"/>
    </row>
    <row r="31" spans="1:19" ht="19.899999999999999" customHeight="1" x14ac:dyDescent="0.15">
      <c r="A31" s="64">
        <v>25</v>
      </c>
      <c r="B31" s="82">
        <v>4821</v>
      </c>
      <c r="C31" s="82">
        <v>4757</v>
      </c>
      <c r="D31" s="79">
        <v>19.2</v>
      </c>
      <c r="E31" s="89">
        <v>7.5</v>
      </c>
      <c r="F31" s="84">
        <v>277.2</v>
      </c>
      <c r="G31" s="84">
        <v>100.46</v>
      </c>
      <c r="H31" s="84">
        <v>260</v>
      </c>
      <c r="I31" s="85">
        <v>65.760000000000005</v>
      </c>
      <c r="J31" s="85">
        <v>5.508</v>
      </c>
      <c r="K31" s="90">
        <v>92000</v>
      </c>
      <c r="L31" s="87">
        <v>7</v>
      </c>
      <c r="M31" s="84">
        <v>2.9</v>
      </c>
      <c r="N31" s="84">
        <v>4.7880000000000003</v>
      </c>
      <c r="O31" s="84">
        <v>3.5</v>
      </c>
      <c r="P31" s="85">
        <v>8.7170000000000005</v>
      </c>
      <c r="Q31" s="85">
        <v>0.14199999999999999</v>
      </c>
      <c r="R31" s="88">
        <v>29</v>
      </c>
      <c r="S31" s="10"/>
    </row>
    <row r="32" spans="1:19" ht="19.899999999999999" customHeight="1" x14ac:dyDescent="0.15">
      <c r="A32" s="64">
        <v>26</v>
      </c>
      <c r="B32" s="82">
        <v>5107</v>
      </c>
      <c r="C32" s="82">
        <v>5000</v>
      </c>
      <c r="D32" s="79">
        <v>19.3</v>
      </c>
      <c r="E32" s="89">
        <v>7.4</v>
      </c>
      <c r="F32" s="84">
        <v>283.2</v>
      </c>
      <c r="G32" s="84">
        <v>115.18</v>
      </c>
      <c r="H32" s="84">
        <v>285</v>
      </c>
      <c r="I32" s="85">
        <v>64.680000000000007</v>
      </c>
      <c r="J32" s="85">
        <v>8.2200000000000006</v>
      </c>
      <c r="K32" s="90">
        <v>78000</v>
      </c>
      <c r="L32" s="87">
        <v>7</v>
      </c>
      <c r="M32" s="84">
        <v>2.8</v>
      </c>
      <c r="N32" s="84">
        <v>5.3070000000000004</v>
      </c>
      <c r="O32" s="84">
        <v>3.8</v>
      </c>
      <c r="P32" s="85">
        <v>8.2560000000000002</v>
      </c>
      <c r="Q32" s="85">
        <v>0.121</v>
      </c>
      <c r="R32" s="88">
        <v>22</v>
      </c>
      <c r="S32" s="10"/>
    </row>
    <row r="33" spans="1:19" ht="19.899999999999999" customHeight="1" x14ac:dyDescent="0.15">
      <c r="A33" s="64">
        <v>27</v>
      </c>
      <c r="B33" s="82">
        <v>4919</v>
      </c>
      <c r="C33" s="82">
        <v>4861</v>
      </c>
      <c r="D33" s="79">
        <v>19.2</v>
      </c>
      <c r="E33" s="89">
        <v>7.4</v>
      </c>
      <c r="F33" s="84">
        <v>269.39999999999998</v>
      </c>
      <c r="G33" s="84">
        <v>105.99000000000001</v>
      </c>
      <c r="H33" s="84">
        <v>275</v>
      </c>
      <c r="I33" s="85">
        <v>67.38</v>
      </c>
      <c r="J33" s="85">
        <v>5.3639999999999999</v>
      </c>
      <c r="K33" s="90">
        <v>66000</v>
      </c>
      <c r="L33" s="87">
        <v>6.9</v>
      </c>
      <c r="M33" s="84">
        <v>2.7</v>
      </c>
      <c r="N33" s="84">
        <v>4.9080000000000004</v>
      </c>
      <c r="O33" s="84">
        <v>3.7</v>
      </c>
      <c r="P33" s="85">
        <v>6.8819999999999997</v>
      </c>
      <c r="Q33" s="85">
        <v>0.13100000000000001</v>
      </c>
      <c r="R33" s="88">
        <v>17</v>
      </c>
      <c r="S33" s="10"/>
    </row>
    <row r="34" spans="1:19" ht="19.899999999999999" customHeight="1" x14ac:dyDescent="0.15">
      <c r="A34" s="64">
        <v>28</v>
      </c>
      <c r="B34" s="82">
        <v>4643</v>
      </c>
      <c r="C34" s="82">
        <v>4550</v>
      </c>
      <c r="D34" s="79">
        <v>19.3</v>
      </c>
      <c r="E34" s="89">
        <v>7.5</v>
      </c>
      <c r="F34" s="84">
        <v>279</v>
      </c>
      <c r="G34" s="84">
        <v>110.15999999999998</v>
      </c>
      <c r="H34" s="84">
        <v>245</v>
      </c>
      <c r="I34" s="85">
        <v>70.44</v>
      </c>
      <c r="J34" s="85">
        <v>6.5880000000000001</v>
      </c>
      <c r="K34" s="90">
        <v>75000</v>
      </c>
      <c r="L34" s="87">
        <v>6.8</v>
      </c>
      <c r="M34" s="84">
        <v>2.9</v>
      </c>
      <c r="N34" s="84">
        <v>3.5609999999999999</v>
      </c>
      <c r="O34" s="84">
        <v>3.3</v>
      </c>
      <c r="P34" s="85">
        <v>6.5519999999999996</v>
      </c>
      <c r="Q34" s="85">
        <v>0.14599999999999999</v>
      </c>
      <c r="R34" s="88">
        <v>24</v>
      </c>
      <c r="S34" s="10"/>
    </row>
    <row r="35" spans="1:19" ht="19.899999999999999" customHeight="1" x14ac:dyDescent="0.15">
      <c r="A35" s="64">
        <v>29</v>
      </c>
      <c r="B35" s="82">
        <v>5796</v>
      </c>
      <c r="C35" s="82">
        <v>5445</v>
      </c>
      <c r="D35" s="79">
        <v>19.2</v>
      </c>
      <c r="E35" s="89">
        <v>7.5</v>
      </c>
      <c r="F35" s="84">
        <v>265.8</v>
      </c>
      <c r="G35" s="84">
        <v>142.73999999999998</v>
      </c>
      <c r="H35" s="84">
        <v>240</v>
      </c>
      <c r="I35" s="85">
        <v>52.02</v>
      </c>
      <c r="J35" s="85">
        <v>5.4720000000000004</v>
      </c>
      <c r="K35" s="90">
        <v>65000</v>
      </c>
      <c r="L35" s="87">
        <v>6.9</v>
      </c>
      <c r="M35" s="84">
        <v>2.8</v>
      </c>
      <c r="N35" s="84">
        <v>5.4850000000000003</v>
      </c>
      <c r="O35" s="84">
        <v>3.5</v>
      </c>
      <c r="P35" s="85">
        <v>7.1219999999999999</v>
      </c>
      <c r="Q35" s="85">
        <v>0.14000000000000001</v>
      </c>
      <c r="R35" s="88">
        <v>17</v>
      </c>
      <c r="S35" s="10"/>
    </row>
    <row r="36" spans="1:19" ht="19.899999999999999" customHeight="1" x14ac:dyDescent="0.15">
      <c r="A36" s="64">
        <v>30</v>
      </c>
      <c r="B36" s="82">
        <v>5091</v>
      </c>
      <c r="C36" s="82">
        <v>4963</v>
      </c>
      <c r="D36" s="79">
        <v>19.2</v>
      </c>
      <c r="E36" s="89">
        <v>7.5</v>
      </c>
      <c r="F36" s="84">
        <v>266.39999999999998</v>
      </c>
      <c r="G36" s="84">
        <v>213.44699999999995</v>
      </c>
      <c r="H36" s="84">
        <v>260</v>
      </c>
      <c r="I36" s="85">
        <v>58.68</v>
      </c>
      <c r="J36" s="85">
        <v>4.9320000000000004</v>
      </c>
      <c r="K36" s="90">
        <v>84000</v>
      </c>
      <c r="L36" s="87">
        <v>7</v>
      </c>
      <c r="M36" s="84">
        <v>2.7</v>
      </c>
      <c r="N36" s="84">
        <v>4.6794000000000002</v>
      </c>
      <c r="O36" s="84">
        <v>3.4</v>
      </c>
      <c r="P36" s="85">
        <v>6.9660000000000002</v>
      </c>
      <c r="Q36" s="85">
        <v>0.13800000000000001</v>
      </c>
      <c r="R36" s="88">
        <v>23</v>
      </c>
      <c r="S36" s="10"/>
    </row>
    <row r="37" spans="1:19" ht="19.899999999999999" customHeight="1" x14ac:dyDescent="0.15">
      <c r="A37" s="65"/>
      <c r="B37" s="82"/>
      <c r="C37" s="82"/>
      <c r="D37" s="80"/>
      <c r="E37" s="91"/>
      <c r="F37" s="84"/>
      <c r="G37" s="84"/>
      <c r="H37" s="84"/>
      <c r="I37" s="85"/>
      <c r="J37" s="85"/>
      <c r="K37" s="90"/>
      <c r="L37" s="87"/>
      <c r="M37" s="84"/>
      <c r="N37" s="84"/>
      <c r="O37" s="84"/>
      <c r="P37" s="85"/>
      <c r="Q37" s="85"/>
      <c r="R37" s="88"/>
      <c r="S37" s="10"/>
    </row>
    <row r="38" spans="1:19" ht="19.899999999999999" customHeight="1" x14ac:dyDescent="0.15">
      <c r="A38" s="63" t="s">
        <v>8</v>
      </c>
      <c r="B38" s="132">
        <f>AVERAGE(B7:B37)</f>
        <v>4936.8999999999996</v>
      </c>
      <c r="C38" s="133">
        <f>AVERAGE(C7:C37)</f>
        <v>4872.9666666666662</v>
      </c>
      <c r="D38" s="93" t="s">
        <v>50</v>
      </c>
      <c r="E38" s="94">
        <f t="shared" ref="E38:Q38" si="0">AVERAGE(E7:E37)</f>
        <v>7.443333333333336</v>
      </c>
      <c r="F38" s="94">
        <f t="shared" si="0"/>
        <v>246.78999999999996</v>
      </c>
      <c r="G38" s="95">
        <f t="shared" si="0"/>
        <v>129.79023333333333</v>
      </c>
      <c r="H38" s="95">
        <f t="shared" si="0"/>
        <v>262.16666666666669</v>
      </c>
      <c r="I38" s="96">
        <f t="shared" si="0"/>
        <v>64.19680000000001</v>
      </c>
      <c r="J38" s="96">
        <f t="shared" si="0"/>
        <v>6.6232000000000006</v>
      </c>
      <c r="K38" s="92">
        <f t="shared" si="0"/>
        <v>82400</v>
      </c>
      <c r="L38" s="93">
        <f t="shared" si="0"/>
        <v>6.9133333333333349</v>
      </c>
      <c r="M38" s="94">
        <f t="shared" si="0"/>
        <v>3.3266666666666671</v>
      </c>
      <c r="N38" s="95">
        <f t="shared" si="0"/>
        <v>4.2074466666666668</v>
      </c>
      <c r="O38" s="95">
        <f t="shared" si="0"/>
        <v>4.4766666666666675</v>
      </c>
      <c r="P38" s="96">
        <f t="shared" si="0"/>
        <v>7.2161999999999997</v>
      </c>
      <c r="Q38" s="96">
        <f t="shared" si="0"/>
        <v>0.16106666666666669</v>
      </c>
      <c r="R38" s="97">
        <f>AVERAGE(R7:R37)</f>
        <v>23.4</v>
      </c>
    </row>
    <row r="39" spans="1:19" ht="19.899999999999999" customHeight="1" x14ac:dyDescent="0.15">
      <c r="A39" s="64" t="s">
        <v>9</v>
      </c>
      <c r="B39" s="134">
        <f t="shared" ref="B39:C39" si="1">MAX(B7:B37)</f>
        <v>6109</v>
      </c>
      <c r="C39" s="135">
        <f t="shared" si="1"/>
        <v>6025</v>
      </c>
      <c r="D39" s="99" t="s">
        <v>50</v>
      </c>
      <c r="E39" s="89">
        <f t="shared" ref="E39:Q39" si="2">MAX(E7:E37)</f>
        <v>7.5</v>
      </c>
      <c r="F39" s="89">
        <f t="shared" si="2"/>
        <v>285.60000000000002</v>
      </c>
      <c r="G39" s="100">
        <f t="shared" si="2"/>
        <v>213.44699999999995</v>
      </c>
      <c r="H39" s="100">
        <f t="shared" si="2"/>
        <v>285</v>
      </c>
      <c r="I39" s="101">
        <f t="shared" si="2"/>
        <v>81.12</v>
      </c>
      <c r="J39" s="101">
        <f t="shared" si="2"/>
        <v>8.6999999999999993</v>
      </c>
      <c r="K39" s="98">
        <f t="shared" si="2"/>
        <v>100000</v>
      </c>
      <c r="L39" s="99">
        <f t="shared" si="2"/>
        <v>7</v>
      </c>
      <c r="M39" s="89">
        <f t="shared" si="2"/>
        <v>4.7</v>
      </c>
      <c r="N39" s="100">
        <f t="shared" si="2"/>
        <v>8.9849999999999994</v>
      </c>
      <c r="O39" s="100">
        <f t="shared" si="2"/>
        <v>5.9</v>
      </c>
      <c r="P39" s="101">
        <f t="shared" si="2"/>
        <v>9.35</v>
      </c>
      <c r="Q39" s="101">
        <f t="shared" si="2"/>
        <v>0.29499999999999998</v>
      </c>
      <c r="R39" s="102">
        <f>MAX(R7:R37)</f>
        <v>29</v>
      </c>
    </row>
    <row r="40" spans="1:19" ht="19.899999999999999" customHeight="1" x14ac:dyDescent="0.15">
      <c r="A40" s="66" t="s">
        <v>10</v>
      </c>
      <c r="B40" s="136">
        <f t="shared" ref="B40:C40" si="3">MIN(B7:B37)</f>
        <v>3748</v>
      </c>
      <c r="C40" s="137">
        <f t="shared" si="3"/>
        <v>3740</v>
      </c>
      <c r="D40" s="104" t="s">
        <v>50</v>
      </c>
      <c r="E40" s="105">
        <f t="shared" ref="E40:R40" si="4">MIN(E7:E37)</f>
        <v>7.3</v>
      </c>
      <c r="F40" s="105">
        <f t="shared" si="4"/>
        <v>173.4</v>
      </c>
      <c r="G40" s="106">
        <f t="shared" si="4"/>
        <v>76.09</v>
      </c>
      <c r="H40" s="106">
        <f t="shared" si="4"/>
        <v>235</v>
      </c>
      <c r="I40" s="107">
        <f t="shared" si="4"/>
        <v>46.02</v>
      </c>
      <c r="J40" s="107">
        <f t="shared" si="4"/>
        <v>4.8360000000000003</v>
      </c>
      <c r="K40" s="103">
        <f t="shared" si="4"/>
        <v>65000</v>
      </c>
      <c r="L40" s="104">
        <f t="shared" si="4"/>
        <v>6.7</v>
      </c>
      <c r="M40" s="105">
        <f t="shared" si="4"/>
        <v>2.5</v>
      </c>
      <c r="N40" s="106">
        <f t="shared" si="4"/>
        <v>1.9990000000000001</v>
      </c>
      <c r="O40" s="106">
        <f t="shared" si="4"/>
        <v>3.3</v>
      </c>
      <c r="P40" s="107">
        <f t="shared" si="4"/>
        <v>5.1420000000000003</v>
      </c>
      <c r="Q40" s="107">
        <f t="shared" si="4"/>
        <v>0.02</v>
      </c>
      <c r="R40" s="108">
        <f t="shared" si="4"/>
        <v>17</v>
      </c>
    </row>
    <row r="41" spans="1:19" ht="19.899999999999999" customHeight="1" thickBot="1" x14ac:dyDescent="0.2">
      <c r="A41" s="67" t="s">
        <v>11</v>
      </c>
      <c r="B41" s="71" t="s">
        <v>50</v>
      </c>
      <c r="C41" s="72" t="s">
        <v>50</v>
      </c>
      <c r="D41" s="70" t="s">
        <v>50</v>
      </c>
      <c r="E41" s="109" t="s">
        <v>50</v>
      </c>
      <c r="F41" s="109">
        <v>150</v>
      </c>
      <c r="G41" s="110" t="s">
        <v>48</v>
      </c>
      <c r="H41" s="111">
        <v>159.69999999999999</v>
      </c>
      <c r="I41" s="111">
        <v>44.9</v>
      </c>
      <c r="J41" s="111">
        <v>6.5</v>
      </c>
      <c r="K41" s="112">
        <v>300000</v>
      </c>
      <c r="L41" s="113" t="s">
        <v>50</v>
      </c>
      <c r="M41" s="109">
        <v>4.4000000000000004</v>
      </c>
      <c r="N41" s="110" t="s">
        <v>49</v>
      </c>
      <c r="O41" s="111">
        <v>2.6</v>
      </c>
      <c r="P41" s="111">
        <v>13.7</v>
      </c>
      <c r="Q41" s="111">
        <v>0.43</v>
      </c>
      <c r="R41" s="114">
        <v>3000</v>
      </c>
    </row>
    <row r="42" spans="1:19" x14ac:dyDescent="0.15">
      <c r="B42" s="11">
        <f>SUM(B7:B37)</f>
        <v>148107</v>
      </c>
      <c r="C42" s="11">
        <f>SUM(C7:C37)</f>
        <v>146189</v>
      </c>
      <c r="D42" s="11"/>
    </row>
  </sheetData>
  <mergeCells count="7">
    <mergeCell ref="A2:R2"/>
    <mergeCell ref="A4:F4"/>
    <mergeCell ref="A5:A6"/>
    <mergeCell ref="B5:B6"/>
    <mergeCell ref="C5:C6"/>
    <mergeCell ref="D5:K5"/>
    <mergeCell ref="L5:R5"/>
  </mergeCells>
  <phoneticPr fontId="8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9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S42"/>
  <sheetViews>
    <sheetView view="pageBreakPreview" zoomScale="120" zoomScaleNormal="120" zoomScaleSheetLayoutView="120" workbookViewId="0">
      <selection activeCell="F7" sqref="F7"/>
    </sheetView>
  </sheetViews>
  <sheetFormatPr defaultColWidth="10" defaultRowHeight="13.5" x14ac:dyDescent="0.15"/>
  <cols>
    <col min="1" max="1" width="4.5" style="1" customWidth="1"/>
    <col min="2" max="3" width="7.625" style="1" customWidth="1"/>
    <col min="4" max="5" width="4.25" style="1" customWidth="1"/>
    <col min="6" max="8" width="5" style="1" customWidth="1"/>
    <col min="9" max="9" width="6" style="1" customWidth="1"/>
    <col min="10" max="10" width="5.875" style="1" customWidth="1"/>
    <col min="11" max="11" width="7.375" style="1" customWidth="1"/>
    <col min="12" max="15" width="4.25" style="1" customWidth="1"/>
    <col min="16" max="16" width="6" style="1" customWidth="1"/>
    <col min="17" max="17" width="5.375" style="1" customWidth="1"/>
    <col min="18" max="18" width="6" style="1" customWidth="1"/>
    <col min="19" max="19" width="8.75" style="1" customWidth="1"/>
    <col min="20" max="60" width="5.125" style="1" customWidth="1"/>
    <col min="61" max="16384" width="10" style="1"/>
  </cols>
  <sheetData>
    <row r="2" spans="1:19" ht="25.5" x14ac:dyDescent="0.3">
      <c r="A2" s="153" t="s">
        <v>52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4" spans="1:19" ht="16.149999999999999" customHeight="1" thickBot="1" x14ac:dyDescent="0.2">
      <c r="A4" s="154" t="s">
        <v>57</v>
      </c>
      <c r="B4" s="154"/>
      <c r="C4" s="154"/>
      <c r="D4" s="154"/>
      <c r="E4" s="154"/>
      <c r="F4" s="154"/>
      <c r="G4" s="2"/>
      <c r="H4" s="2"/>
      <c r="I4" s="2"/>
      <c r="J4" s="3"/>
      <c r="K4" s="4"/>
      <c r="R4" s="62" t="s">
        <v>47</v>
      </c>
    </row>
    <row r="5" spans="1:19" s="5" customFormat="1" ht="24" customHeight="1" x14ac:dyDescent="0.15">
      <c r="A5" s="155" t="s">
        <v>0</v>
      </c>
      <c r="B5" s="157" t="s">
        <v>45</v>
      </c>
      <c r="C5" s="159" t="s">
        <v>46</v>
      </c>
      <c r="D5" s="161" t="s">
        <v>1</v>
      </c>
      <c r="E5" s="162"/>
      <c r="F5" s="162"/>
      <c r="G5" s="162"/>
      <c r="H5" s="162"/>
      <c r="I5" s="162"/>
      <c r="J5" s="162"/>
      <c r="K5" s="163"/>
      <c r="L5" s="164" t="s">
        <v>2</v>
      </c>
      <c r="M5" s="165"/>
      <c r="N5" s="166"/>
      <c r="O5" s="166"/>
      <c r="P5" s="166"/>
      <c r="Q5" s="166"/>
      <c r="R5" s="167"/>
    </row>
    <row r="6" spans="1:19" s="5" customFormat="1" ht="26.25" customHeight="1" x14ac:dyDescent="0.15">
      <c r="A6" s="156"/>
      <c r="B6" s="158"/>
      <c r="C6" s="160"/>
      <c r="D6" s="69" t="s">
        <v>51</v>
      </c>
      <c r="E6" s="9" t="s">
        <v>13</v>
      </c>
      <c r="F6" s="9" t="s">
        <v>3</v>
      </c>
      <c r="G6" s="68" t="s">
        <v>12</v>
      </c>
      <c r="H6" s="7" t="s">
        <v>4</v>
      </c>
      <c r="I6" s="7" t="s">
        <v>5</v>
      </c>
      <c r="J6" s="7" t="s">
        <v>6</v>
      </c>
      <c r="K6" s="8" t="s">
        <v>7</v>
      </c>
      <c r="L6" s="6" t="s">
        <v>13</v>
      </c>
      <c r="M6" s="9" t="s">
        <v>3</v>
      </c>
      <c r="N6" s="68" t="s">
        <v>12</v>
      </c>
      <c r="O6" s="7" t="s">
        <v>4</v>
      </c>
      <c r="P6" s="7" t="s">
        <v>5</v>
      </c>
      <c r="Q6" s="7" t="s">
        <v>6</v>
      </c>
      <c r="R6" s="81" t="s">
        <v>7</v>
      </c>
    </row>
    <row r="7" spans="1:19" ht="19.899999999999999" customHeight="1" x14ac:dyDescent="0.15">
      <c r="A7" s="63">
        <v>1</v>
      </c>
      <c r="B7" s="145"/>
      <c r="C7" s="145"/>
      <c r="D7" s="78"/>
      <c r="E7" s="83"/>
      <c r="F7" s="146"/>
      <c r="G7" s="146"/>
      <c r="H7" s="146"/>
      <c r="I7" s="147"/>
      <c r="J7" s="147"/>
      <c r="K7" s="148"/>
      <c r="L7" s="149"/>
      <c r="M7" s="146"/>
      <c r="N7" s="146"/>
      <c r="O7" s="146"/>
      <c r="P7" s="147"/>
      <c r="Q7" s="147"/>
      <c r="R7" s="150"/>
      <c r="S7" s="10"/>
    </row>
    <row r="8" spans="1:19" ht="19.899999999999999" customHeight="1" x14ac:dyDescent="0.15">
      <c r="A8" s="64">
        <v>2</v>
      </c>
      <c r="B8" s="145"/>
      <c r="C8" s="145"/>
      <c r="D8" s="79"/>
      <c r="E8" s="89"/>
      <c r="F8" s="146"/>
      <c r="G8" s="146"/>
      <c r="H8" s="146"/>
      <c r="I8" s="147"/>
      <c r="J8" s="147"/>
      <c r="K8" s="151"/>
      <c r="L8" s="149"/>
      <c r="M8" s="146"/>
      <c r="N8" s="146"/>
      <c r="O8" s="146"/>
      <c r="P8" s="147"/>
      <c r="Q8" s="147"/>
      <c r="R8" s="150"/>
      <c r="S8" s="10"/>
    </row>
    <row r="9" spans="1:19" ht="19.899999999999999" customHeight="1" x14ac:dyDescent="0.15">
      <c r="A9" s="64">
        <v>3</v>
      </c>
      <c r="B9" s="145"/>
      <c r="C9" s="145"/>
      <c r="D9" s="79"/>
      <c r="E9" s="89"/>
      <c r="F9" s="146"/>
      <c r="G9" s="146"/>
      <c r="H9" s="146"/>
      <c r="I9" s="147"/>
      <c r="J9" s="147"/>
      <c r="K9" s="151"/>
      <c r="L9" s="149"/>
      <c r="M9" s="146"/>
      <c r="N9" s="146"/>
      <c r="O9" s="146"/>
      <c r="P9" s="147"/>
      <c r="Q9" s="147"/>
      <c r="R9" s="150"/>
      <c r="S9" s="10"/>
    </row>
    <row r="10" spans="1:19" ht="19.899999999999999" customHeight="1" x14ac:dyDescent="0.15">
      <c r="A10" s="64">
        <v>4</v>
      </c>
      <c r="B10" s="145"/>
      <c r="C10" s="145"/>
      <c r="D10" s="79"/>
      <c r="E10" s="89"/>
      <c r="F10" s="146"/>
      <c r="G10" s="146"/>
      <c r="H10" s="146"/>
      <c r="I10" s="147"/>
      <c r="J10" s="147"/>
      <c r="K10" s="151"/>
      <c r="L10" s="149"/>
      <c r="M10" s="146"/>
      <c r="N10" s="146"/>
      <c r="O10" s="146"/>
      <c r="P10" s="147"/>
      <c r="Q10" s="147"/>
      <c r="R10" s="150"/>
      <c r="S10" s="10"/>
    </row>
    <row r="11" spans="1:19" ht="19.899999999999999" customHeight="1" x14ac:dyDescent="0.15">
      <c r="A11" s="64">
        <v>5</v>
      </c>
      <c r="B11" s="145"/>
      <c r="C11" s="145"/>
      <c r="D11" s="79"/>
      <c r="E11" s="89"/>
      <c r="F11" s="146"/>
      <c r="G11" s="146"/>
      <c r="H11" s="146"/>
      <c r="I11" s="147"/>
      <c r="J11" s="147"/>
      <c r="K11" s="151"/>
      <c r="L11" s="149"/>
      <c r="M11" s="146"/>
      <c r="N11" s="146"/>
      <c r="O11" s="146"/>
      <c r="P11" s="147"/>
      <c r="Q11" s="147"/>
      <c r="R11" s="150"/>
      <c r="S11" s="10"/>
    </row>
    <row r="12" spans="1:19" ht="19.899999999999999" customHeight="1" x14ac:dyDescent="0.15">
      <c r="A12" s="64">
        <v>6</v>
      </c>
      <c r="B12" s="145"/>
      <c r="C12" s="145"/>
      <c r="D12" s="79"/>
      <c r="E12" s="89"/>
      <c r="F12" s="146"/>
      <c r="G12" s="146"/>
      <c r="H12" s="146"/>
      <c r="I12" s="147"/>
      <c r="J12" s="147"/>
      <c r="K12" s="151"/>
      <c r="L12" s="149"/>
      <c r="M12" s="146"/>
      <c r="N12" s="146"/>
      <c r="O12" s="146"/>
      <c r="P12" s="147"/>
      <c r="Q12" s="147"/>
      <c r="R12" s="150"/>
      <c r="S12" s="10"/>
    </row>
    <row r="13" spans="1:19" ht="19.899999999999999" customHeight="1" x14ac:dyDescent="0.15">
      <c r="A13" s="64">
        <v>7</v>
      </c>
      <c r="B13" s="145"/>
      <c r="C13" s="145"/>
      <c r="D13" s="79"/>
      <c r="E13" s="89"/>
      <c r="F13" s="146"/>
      <c r="G13" s="146"/>
      <c r="H13" s="146"/>
      <c r="I13" s="147"/>
      <c r="J13" s="147"/>
      <c r="K13" s="151"/>
      <c r="L13" s="149"/>
      <c r="M13" s="146"/>
      <c r="N13" s="146"/>
      <c r="O13" s="146"/>
      <c r="P13" s="147"/>
      <c r="Q13" s="147"/>
      <c r="R13" s="150"/>
      <c r="S13" s="10"/>
    </row>
    <row r="14" spans="1:19" ht="19.899999999999999" customHeight="1" x14ac:dyDescent="0.15">
      <c r="A14" s="64">
        <v>8</v>
      </c>
      <c r="B14" s="145"/>
      <c r="C14" s="145"/>
      <c r="D14" s="79"/>
      <c r="E14" s="89"/>
      <c r="F14" s="146"/>
      <c r="G14" s="146"/>
      <c r="H14" s="146"/>
      <c r="I14" s="147"/>
      <c r="J14" s="147"/>
      <c r="K14" s="151"/>
      <c r="L14" s="149"/>
      <c r="M14" s="146"/>
      <c r="N14" s="146"/>
      <c r="O14" s="146"/>
      <c r="P14" s="147"/>
      <c r="Q14" s="147"/>
      <c r="R14" s="150"/>
      <c r="S14" s="10"/>
    </row>
    <row r="15" spans="1:19" ht="19.899999999999999" customHeight="1" x14ac:dyDescent="0.15">
      <c r="A15" s="64">
        <v>9</v>
      </c>
      <c r="B15" s="145"/>
      <c r="C15" s="145"/>
      <c r="D15" s="79"/>
      <c r="E15" s="89"/>
      <c r="F15" s="146"/>
      <c r="G15" s="146"/>
      <c r="H15" s="146"/>
      <c r="I15" s="147"/>
      <c r="J15" s="147"/>
      <c r="K15" s="151"/>
      <c r="L15" s="149"/>
      <c r="M15" s="146"/>
      <c r="N15" s="146"/>
      <c r="O15" s="146"/>
      <c r="P15" s="147"/>
      <c r="Q15" s="147"/>
      <c r="R15" s="150"/>
      <c r="S15" s="10"/>
    </row>
    <row r="16" spans="1:19" ht="19.899999999999999" customHeight="1" x14ac:dyDescent="0.15">
      <c r="A16" s="64">
        <v>10</v>
      </c>
      <c r="B16" s="145"/>
      <c r="C16" s="145"/>
      <c r="D16" s="79"/>
      <c r="E16" s="89"/>
      <c r="F16" s="146"/>
      <c r="G16" s="146"/>
      <c r="H16" s="146"/>
      <c r="I16" s="147"/>
      <c r="J16" s="147"/>
      <c r="K16" s="151"/>
      <c r="L16" s="149"/>
      <c r="M16" s="146"/>
      <c r="N16" s="146"/>
      <c r="O16" s="146"/>
      <c r="P16" s="147"/>
      <c r="Q16" s="147"/>
      <c r="R16" s="150"/>
      <c r="S16" s="10"/>
    </row>
    <row r="17" spans="1:19" ht="19.899999999999999" customHeight="1" x14ac:dyDescent="0.15">
      <c r="A17" s="64">
        <v>11</v>
      </c>
      <c r="B17" s="145"/>
      <c r="C17" s="145"/>
      <c r="D17" s="79"/>
      <c r="E17" s="89"/>
      <c r="F17" s="146"/>
      <c r="G17" s="146"/>
      <c r="H17" s="146"/>
      <c r="I17" s="147"/>
      <c r="J17" s="147"/>
      <c r="K17" s="151"/>
      <c r="L17" s="149"/>
      <c r="M17" s="146"/>
      <c r="N17" s="146"/>
      <c r="O17" s="146"/>
      <c r="P17" s="147"/>
      <c r="Q17" s="147"/>
      <c r="R17" s="150"/>
      <c r="S17" s="10"/>
    </row>
    <row r="18" spans="1:19" ht="19.899999999999999" customHeight="1" x14ac:dyDescent="0.15">
      <c r="A18" s="64">
        <v>12</v>
      </c>
      <c r="B18" s="145"/>
      <c r="C18" s="145"/>
      <c r="D18" s="79"/>
      <c r="E18" s="89"/>
      <c r="F18" s="146"/>
      <c r="G18" s="146"/>
      <c r="H18" s="146"/>
      <c r="I18" s="147"/>
      <c r="J18" s="147"/>
      <c r="K18" s="151"/>
      <c r="L18" s="149"/>
      <c r="M18" s="146"/>
      <c r="N18" s="146"/>
      <c r="O18" s="146"/>
      <c r="P18" s="147"/>
      <c r="Q18" s="147"/>
      <c r="R18" s="150"/>
      <c r="S18" s="10"/>
    </row>
    <row r="19" spans="1:19" ht="19.899999999999999" customHeight="1" x14ac:dyDescent="0.15">
      <c r="A19" s="64">
        <v>13</v>
      </c>
      <c r="B19" s="145"/>
      <c r="C19" s="145"/>
      <c r="D19" s="79"/>
      <c r="E19" s="89"/>
      <c r="F19" s="146"/>
      <c r="G19" s="146"/>
      <c r="H19" s="146"/>
      <c r="I19" s="147"/>
      <c r="J19" s="147"/>
      <c r="K19" s="151"/>
      <c r="L19" s="149"/>
      <c r="M19" s="146"/>
      <c r="N19" s="146"/>
      <c r="O19" s="146"/>
      <c r="P19" s="147"/>
      <c r="Q19" s="147"/>
      <c r="R19" s="150"/>
      <c r="S19" s="10"/>
    </row>
    <row r="20" spans="1:19" ht="19.899999999999999" customHeight="1" x14ac:dyDescent="0.15">
      <c r="A20" s="64">
        <v>14</v>
      </c>
      <c r="B20" s="145"/>
      <c r="C20" s="145"/>
      <c r="D20" s="79"/>
      <c r="E20" s="89"/>
      <c r="F20" s="146"/>
      <c r="G20" s="146"/>
      <c r="H20" s="146"/>
      <c r="I20" s="147"/>
      <c r="J20" s="147"/>
      <c r="K20" s="151"/>
      <c r="L20" s="149"/>
      <c r="M20" s="146"/>
      <c r="N20" s="146"/>
      <c r="O20" s="146"/>
      <c r="P20" s="147"/>
      <c r="Q20" s="147"/>
      <c r="R20" s="150"/>
      <c r="S20" s="10"/>
    </row>
    <row r="21" spans="1:19" ht="19.899999999999999" customHeight="1" x14ac:dyDescent="0.15">
      <c r="A21" s="64">
        <v>15</v>
      </c>
      <c r="B21" s="145"/>
      <c r="C21" s="145"/>
      <c r="D21" s="79"/>
      <c r="E21" s="89"/>
      <c r="F21" s="146"/>
      <c r="G21" s="146"/>
      <c r="H21" s="146"/>
      <c r="I21" s="147"/>
      <c r="J21" s="147"/>
      <c r="K21" s="151"/>
      <c r="L21" s="149"/>
      <c r="M21" s="146"/>
      <c r="N21" s="146"/>
      <c r="O21" s="146"/>
      <c r="P21" s="147"/>
      <c r="Q21" s="147"/>
      <c r="R21" s="150"/>
      <c r="S21" s="10"/>
    </row>
    <row r="22" spans="1:19" ht="19.899999999999999" customHeight="1" x14ac:dyDescent="0.15">
      <c r="A22" s="64">
        <v>16</v>
      </c>
      <c r="B22" s="145"/>
      <c r="C22" s="145"/>
      <c r="D22" s="79"/>
      <c r="E22" s="89"/>
      <c r="F22" s="146"/>
      <c r="G22" s="146"/>
      <c r="H22" s="146"/>
      <c r="I22" s="147"/>
      <c r="J22" s="147"/>
      <c r="K22" s="151"/>
      <c r="L22" s="149"/>
      <c r="M22" s="146"/>
      <c r="N22" s="146"/>
      <c r="O22" s="146"/>
      <c r="P22" s="147"/>
      <c r="Q22" s="147"/>
      <c r="R22" s="150"/>
      <c r="S22" s="10"/>
    </row>
    <row r="23" spans="1:19" ht="19.899999999999999" customHeight="1" x14ac:dyDescent="0.15">
      <c r="A23" s="64">
        <v>17</v>
      </c>
      <c r="B23" s="145"/>
      <c r="C23" s="145"/>
      <c r="D23" s="79"/>
      <c r="E23" s="89"/>
      <c r="F23" s="146"/>
      <c r="G23" s="146"/>
      <c r="H23" s="146"/>
      <c r="I23" s="147"/>
      <c r="J23" s="147"/>
      <c r="K23" s="151"/>
      <c r="L23" s="149"/>
      <c r="M23" s="146"/>
      <c r="N23" s="146"/>
      <c r="O23" s="146"/>
      <c r="P23" s="147"/>
      <c r="Q23" s="147"/>
      <c r="R23" s="150"/>
      <c r="S23" s="10"/>
    </row>
    <row r="24" spans="1:19" ht="19.899999999999999" customHeight="1" x14ac:dyDescent="0.15">
      <c r="A24" s="64">
        <v>18</v>
      </c>
      <c r="B24" s="145"/>
      <c r="C24" s="145"/>
      <c r="D24" s="79"/>
      <c r="E24" s="89"/>
      <c r="F24" s="146"/>
      <c r="G24" s="146"/>
      <c r="H24" s="146"/>
      <c r="I24" s="147"/>
      <c r="J24" s="147"/>
      <c r="K24" s="151"/>
      <c r="L24" s="149"/>
      <c r="M24" s="146"/>
      <c r="N24" s="146"/>
      <c r="O24" s="146"/>
      <c r="P24" s="147"/>
      <c r="Q24" s="147"/>
      <c r="R24" s="150"/>
      <c r="S24" s="10"/>
    </row>
    <row r="25" spans="1:19" ht="19.899999999999999" customHeight="1" x14ac:dyDescent="0.15">
      <c r="A25" s="64">
        <v>19</v>
      </c>
      <c r="B25" s="145"/>
      <c r="C25" s="145"/>
      <c r="D25" s="79"/>
      <c r="E25" s="89"/>
      <c r="F25" s="146"/>
      <c r="G25" s="146"/>
      <c r="H25" s="146"/>
      <c r="I25" s="147"/>
      <c r="J25" s="147"/>
      <c r="K25" s="151"/>
      <c r="L25" s="149"/>
      <c r="M25" s="146"/>
      <c r="N25" s="146"/>
      <c r="O25" s="146"/>
      <c r="P25" s="147"/>
      <c r="Q25" s="147"/>
      <c r="R25" s="150"/>
      <c r="S25" s="10"/>
    </row>
    <row r="26" spans="1:19" ht="19.899999999999999" customHeight="1" x14ac:dyDescent="0.15">
      <c r="A26" s="64">
        <v>20</v>
      </c>
      <c r="B26" s="145"/>
      <c r="C26" s="145"/>
      <c r="D26" s="79"/>
      <c r="E26" s="89"/>
      <c r="F26" s="146"/>
      <c r="G26" s="146"/>
      <c r="H26" s="146"/>
      <c r="I26" s="147"/>
      <c r="J26" s="147"/>
      <c r="K26" s="151"/>
      <c r="L26" s="149"/>
      <c r="M26" s="146"/>
      <c r="N26" s="146"/>
      <c r="O26" s="146"/>
      <c r="P26" s="147"/>
      <c r="Q26" s="147"/>
      <c r="R26" s="150"/>
      <c r="S26" s="10"/>
    </row>
    <row r="27" spans="1:19" ht="19.899999999999999" customHeight="1" x14ac:dyDescent="0.15">
      <c r="A27" s="64">
        <v>21</v>
      </c>
      <c r="B27" s="145"/>
      <c r="C27" s="145"/>
      <c r="D27" s="79"/>
      <c r="E27" s="89"/>
      <c r="F27" s="146"/>
      <c r="G27" s="146"/>
      <c r="H27" s="146"/>
      <c r="I27" s="147"/>
      <c r="J27" s="147"/>
      <c r="K27" s="151"/>
      <c r="L27" s="149"/>
      <c r="M27" s="146"/>
      <c r="N27" s="146"/>
      <c r="O27" s="146"/>
      <c r="P27" s="147"/>
      <c r="Q27" s="147"/>
      <c r="R27" s="150"/>
      <c r="S27" s="10"/>
    </row>
    <row r="28" spans="1:19" ht="19.899999999999999" customHeight="1" x14ac:dyDescent="0.15">
      <c r="A28" s="64">
        <v>22</v>
      </c>
      <c r="B28" s="145"/>
      <c r="C28" s="145"/>
      <c r="D28" s="79"/>
      <c r="E28" s="89"/>
      <c r="F28" s="146"/>
      <c r="G28" s="146"/>
      <c r="H28" s="146"/>
      <c r="I28" s="147"/>
      <c r="J28" s="147"/>
      <c r="K28" s="151"/>
      <c r="L28" s="149"/>
      <c r="M28" s="146"/>
      <c r="N28" s="146"/>
      <c r="O28" s="146"/>
      <c r="P28" s="147"/>
      <c r="Q28" s="147"/>
      <c r="R28" s="150"/>
      <c r="S28" s="10"/>
    </row>
    <row r="29" spans="1:19" ht="19.899999999999999" customHeight="1" x14ac:dyDescent="0.15">
      <c r="A29" s="64">
        <v>23</v>
      </c>
      <c r="B29" s="145"/>
      <c r="C29" s="145"/>
      <c r="D29" s="79"/>
      <c r="E29" s="89"/>
      <c r="F29" s="146"/>
      <c r="G29" s="146"/>
      <c r="H29" s="146"/>
      <c r="I29" s="147"/>
      <c r="J29" s="147"/>
      <c r="K29" s="151"/>
      <c r="L29" s="149"/>
      <c r="M29" s="146"/>
      <c r="N29" s="146"/>
      <c r="O29" s="146"/>
      <c r="P29" s="147"/>
      <c r="Q29" s="147"/>
      <c r="R29" s="150"/>
      <c r="S29" s="10"/>
    </row>
    <row r="30" spans="1:19" ht="19.899999999999999" customHeight="1" x14ac:dyDescent="0.15">
      <c r="A30" s="64">
        <v>24</v>
      </c>
      <c r="B30" s="145"/>
      <c r="C30" s="145"/>
      <c r="D30" s="79"/>
      <c r="E30" s="89"/>
      <c r="F30" s="146"/>
      <c r="G30" s="146"/>
      <c r="H30" s="146"/>
      <c r="I30" s="147"/>
      <c r="J30" s="147"/>
      <c r="K30" s="151"/>
      <c r="L30" s="149"/>
      <c r="M30" s="146"/>
      <c r="N30" s="146"/>
      <c r="O30" s="146"/>
      <c r="P30" s="147"/>
      <c r="Q30" s="147"/>
      <c r="R30" s="150"/>
      <c r="S30" s="10"/>
    </row>
    <row r="31" spans="1:19" ht="19.899999999999999" customHeight="1" x14ac:dyDescent="0.15">
      <c r="A31" s="64">
        <v>25</v>
      </c>
      <c r="B31" s="145"/>
      <c r="C31" s="145"/>
      <c r="D31" s="79"/>
      <c r="E31" s="89"/>
      <c r="F31" s="146"/>
      <c r="G31" s="146"/>
      <c r="H31" s="146"/>
      <c r="I31" s="147"/>
      <c r="J31" s="147"/>
      <c r="K31" s="151"/>
      <c r="L31" s="149"/>
      <c r="M31" s="146"/>
      <c r="N31" s="146"/>
      <c r="O31" s="146"/>
      <c r="P31" s="147"/>
      <c r="Q31" s="147"/>
      <c r="R31" s="150"/>
      <c r="S31" s="10"/>
    </row>
    <row r="32" spans="1:19" ht="19.899999999999999" customHeight="1" x14ac:dyDescent="0.15">
      <c r="A32" s="64">
        <v>26</v>
      </c>
      <c r="B32" s="145"/>
      <c r="C32" s="145"/>
      <c r="D32" s="79"/>
      <c r="E32" s="89"/>
      <c r="F32" s="146"/>
      <c r="G32" s="146"/>
      <c r="H32" s="146"/>
      <c r="I32" s="147"/>
      <c r="J32" s="147"/>
      <c r="K32" s="151"/>
      <c r="L32" s="149"/>
      <c r="M32" s="146"/>
      <c r="N32" s="146"/>
      <c r="O32" s="146"/>
      <c r="P32" s="147"/>
      <c r="Q32" s="147"/>
      <c r="R32" s="150"/>
      <c r="S32" s="10"/>
    </row>
    <row r="33" spans="1:19" ht="19.899999999999999" customHeight="1" x14ac:dyDescent="0.15">
      <c r="A33" s="64">
        <v>27</v>
      </c>
      <c r="B33" s="145"/>
      <c r="C33" s="145"/>
      <c r="D33" s="79"/>
      <c r="E33" s="89"/>
      <c r="F33" s="146"/>
      <c r="G33" s="146"/>
      <c r="H33" s="146"/>
      <c r="I33" s="147"/>
      <c r="J33" s="147"/>
      <c r="K33" s="151"/>
      <c r="L33" s="149"/>
      <c r="M33" s="146"/>
      <c r="N33" s="146"/>
      <c r="O33" s="146"/>
      <c r="P33" s="147"/>
      <c r="Q33" s="147"/>
      <c r="R33" s="150"/>
      <c r="S33" s="10"/>
    </row>
    <row r="34" spans="1:19" ht="19.899999999999999" customHeight="1" x14ac:dyDescent="0.15">
      <c r="A34" s="64">
        <v>28</v>
      </c>
      <c r="B34" s="145"/>
      <c r="C34" s="145"/>
      <c r="D34" s="79"/>
      <c r="E34" s="89"/>
      <c r="F34" s="146"/>
      <c r="G34" s="146"/>
      <c r="H34" s="146"/>
      <c r="I34" s="147"/>
      <c r="J34" s="147"/>
      <c r="K34" s="151"/>
      <c r="L34" s="149"/>
      <c r="M34" s="146"/>
      <c r="N34" s="146"/>
      <c r="O34" s="146"/>
      <c r="P34" s="147"/>
      <c r="Q34" s="147"/>
      <c r="R34" s="150"/>
      <c r="S34" s="10"/>
    </row>
    <row r="35" spans="1:19" ht="19.899999999999999" customHeight="1" x14ac:dyDescent="0.15">
      <c r="A35" s="64">
        <v>29</v>
      </c>
      <c r="B35" s="145"/>
      <c r="C35" s="145"/>
      <c r="D35" s="79"/>
      <c r="E35" s="89"/>
      <c r="F35" s="146"/>
      <c r="G35" s="146"/>
      <c r="H35" s="146"/>
      <c r="I35" s="147"/>
      <c r="J35" s="147"/>
      <c r="K35" s="151"/>
      <c r="L35" s="149"/>
      <c r="M35" s="146"/>
      <c r="N35" s="146"/>
      <c r="O35" s="146"/>
      <c r="P35" s="147"/>
      <c r="Q35" s="147"/>
      <c r="R35" s="150"/>
      <c r="S35" s="10"/>
    </row>
    <row r="36" spans="1:19" ht="19.899999999999999" customHeight="1" x14ac:dyDescent="0.15">
      <c r="A36" s="64">
        <v>30</v>
      </c>
      <c r="B36" s="145"/>
      <c r="C36" s="145"/>
      <c r="D36" s="79"/>
      <c r="E36" s="89"/>
      <c r="F36" s="146"/>
      <c r="G36" s="146"/>
      <c r="H36" s="146"/>
      <c r="I36" s="147"/>
      <c r="J36" s="147"/>
      <c r="K36" s="151"/>
      <c r="L36" s="149"/>
      <c r="M36" s="146"/>
      <c r="N36" s="146"/>
      <c r="O36" s="146"/>
      <c r="P36" s="147"/>
      <c r="Q36" s="147"/>
      <c r="R36" s="150"/>
      <c r="S36" s="10"/>
    </row>
    <row r="37" spans="1:19" ht="19.899999999999999" customHeight="1" x14ac:dyDescent="0.15">
      <c r="A37" s="65">
        <v>31</v>
      </c>
      <c r="B37" s="145"/>
      <c r="C37" s="145"/>
      <c r="D37" s="80"/>
      <c r="E37" s="91"/>
      <c r="F37" s="146"/>
      <c r="G37" s="146"/>
      <c r="H37" s="146"/>
      <c r="I37" s="147"/>
      <c r="J37" s="147"/>
      <c r="K37" s="151"/>
      <c r="L37" s="149"/>
      <c r="M37" s="146"/>
      <c r="N37" s="146"/>
      <c r="O37" s="146"/>
      <c r="P37" s="147"/>
      <c r="Q37" s="147"/>
      <c r="R37" s="150"/>
      <c r="S37" s="10"/>
    </row>
    <row r="38" spans="1:19" ht="19.899999999999999" customHeight="1" x14ac:dyDescent="0.15">
      <c r="A38" s="63" t="s">
        <v>8</v>
      </c>
      <c r="B38" s="132" t="e">
        <f t="shared" ref="B38:Q38" si="0">AVERAGE(B7:B37)</f>
        <v>#DIV/0!</v>
      </c>
      <c r="C38" s="133" t="e">
        <f t="shared" si="0"/>
        <v>#DIV/0!</v>
      </c>
      <c r="D38" s="93" t="s">
        <v>50</v>
      </c>
      <c r="E38" s="94" t="e">
        <f t="shared" si="0"/>
        <v>#DIV/0!</v>
      </c>
      <c r="F38" s="94" t="e">
        <f t="shared" si="0"/>
        <v>#DIV/0!</v>
      </c>
      <c r="G38" s="95" t="e">
        <f t="shared" si="0"/>
        <v>#DIV/0!</v>
      </c>
      <c r="H38" s="95" t="e">
        <f t="shared" si="0"/>
        <v>#DIV/0!</v>
      </c>
      <c r="I38" s="96" t="e">
        <f t="shared" si="0"/>
        <v>#DIV/0!</v>
      </c>
      <c r="J38" s="96" t="e">
        <f t="shared" si="0"/>
        <v>#DIV/0!</v>
      </c>
      <c r="K38" s="92" t="e">
        <f t="shared" si="0"/>
        <v>#DIV/0!</v>
      </c>
      <c r="L38" s="93" t="e">
        <f t="shared" si="0"/>
        <v>#DIV/0!</v>
      </c>
      <c r="M38" s="94" t="e">
        <f t="shared" si="0"/>
        <v>#DIV/0!</v>
      </c>
      <c r="N38" s="95" t="e">
        <f t="shared" si="0"/>
        <v>#DIV/0!</v>
      </c>
      <c r="O38" s="95" t="e">
        <f t="shared" si="0"/>
        <v>#DIV/0!</v>
      </c>
      <c r="P38" s="96" t="e">
        <f t="shared" si="0"/>
        <v>#DIV/0!</v>
      </c>
      <c r="Q38" s="96" t="e">
        <f t="shared" si="0"/>
        <v>#DIV/0!</v>
      </c>
      <c r="R38" s="97" t="e">
        <f>AVERAGE(R7:R37)</f>
        <v>#DIV/0!</v>
      </c>
    </row>
    <row r="39" spans="1:19" ht="19.899999999999999" customHeight="1" x14ac:dyDescent="0.15">
      <c r="A39" s="64" t="s">
        <v>9</v>
      </c>
      <c r="B39" s="134">
        <f t="shared" ref="B39:C39" si="1">MAX(B7:B37)</f>
        <v>0</v>
      </c>
      <c r="C39" s="135">
        <f t="shared" si="1"/>
        <v>0</v>
      </c>
      <c r="D39" s="99" t="s">
        <v>50</v>
      </c>
      <c r="E39" s="89">
        <f t="shared" ref="E39:Q39" si="2">MAX(E7:E37)</f>
        <v>0</v>
      </c>
      <c r="F39" s="89">
        <f t="shared" si="2"/>
        <v>0</v>
      </c>
      <c r="G39" s="100">
        <f t="shared" si="2"/>
        <v>0</v>
      </c>
      <c r="H39" s="100">
        <f t="shared" si="2"/>
        <v>0</v>
      </c>
      <c r="I39" s="101">
        <f t="shared" si="2"/>
        <v>0</v>
      </c>
      <c r="J39" s="101">
        <f t="shared" si="2"/>
        <v>0</v>
      </c>
      <c r="K39" s="98">
        <f t="shared" si="2"/>
        <v>0</v>
      </c>
      <c r="L39" s="99">
        <f t="shared" si="2"/>
        <v>0</v>
      </c>
      <c r="M39" s="89">
        <f t="shared" si="2"/>
        <v>0</v>
      </c>
      <c r="N39" s="100">
        <f t="shared" si="2"/>
        <v>0</v>
      </c>
      <c r="O39" s="100">
        <f t="shared" si="2"/>
        <v>0</v>
      </c>
      <c r="P39" s="101">
        <f t="shared" si="2"/>
        <v>0</v>
      </c>
      <c r="Q39" s="101">
        <f t="shared" si="2"/>
        <v>0</v>
      </c>
      <c r="R39" s="102">
        <f>MAX(R7:R37)</f>
        <v>0</v>
      </c>
    </row>
    <row r="40" spans="1:19" ht="19.899999999999999" customHeight="1" x14ac:dyDescent="0.15">
      <c r="A40" s="66" t="s">
        <v>10</v>
      </c>
      <c r="B40" s="136">
        <f t="shared" ref="B40:C40" si="3">MIN(B7:B37)</f>
        <v>0</v>
      </c>
      <c r="C40" s="137">
        <f t="shared" si="3"/>
        <v>0</v>
      </c>
      <c r="D40" s="104" t="s">
        <v>50</v>
      </c>
      <c r="E40" s="105">
        <f t="shared" ref="E40:R40" si="4">MIN(E7:E37)</f>
        <v>0</v>
      </c>
      <c r="F40" s="105">
        <f t="shared" si="4"/>
        <v>0</v>
      </c>
      <c r="G40" s="106">
        <f t="shared" si="4"/>
        <v>0</v>
      </c>
      <c r="H40" s="106">
        <f t="shared" si="4"/>
        <v>0</v>
      </c>
      <c r="I40" s="107">
        <f t="shared" si="4"/>
        <v>0</v>
      </c>
      <c r="J40" s="107">
        <f t="shared" si="4"/>
        <v>0</v>
      </c>
      <c r="K40" s="103">
        <f t="shared" si="4"/>
        <v>0</v>
      </c>
      <c r="L40" s="104">
        <f t="shared" si="4"/>
        <v>0</v>
      </c>
      <c r="M40" s="105">
        <f t="shared" si="4"/>
        <v>0</v>
      </c>
      <c r="N40" s="106">
        <f t="shared" si="4"/>
        <v>0</v>
      </c>
      <c r="O40" s="106">
        <f t="shared" si="4"/>
        <v>0</v>
      </c>
      <c r="P40" s="107">
        <f t="shared" si="4"/>
        <v>0</v>
      </c>
      <c r="Q40" s="107">
        <f t="shared" si="4"/>
        <v>0</v>
      </c>
      <c r="R40" s="108">
        <f t="shared" si="4"/>
        <v>0</v>
      </c>
    </row>
    <row r="41" spans="1:19" ht="19.899999999999999" customHeight="1" thickBot="1" x14ac:dyDescent="0.2">
      <c r="A41" s="67" t="s">
        <v>11</v>
      </c>
      <c r="B41" s="71" t="s">
        <v>50</v>
      </c>
      <c r="C41" s="72" t="s">
        <v>50</v>
      </c>
      <c r="D41" s="70" t="s">
        <v>50</v>
      </c>
      <c r="E41" s="109" t="s">
        <v>50</v>
      </c>
      <c r="F41" s="109">
        <v>150</v>
      </c>
      <c r="G41" s="110" t="s">
        <v>48</v>
      </c>
      <c r="H41" s="111">
        <v>159.69999999999999</v>
      </c>
      <c r="I41" s="111">
        <v>44.9</v>
      </c>
      <c r="J41" s="111">
        <v>6.5</v>
      </c>
      <c r="K41" s="112">
        <v>300000</v>
      </c>
      <c r="L41" s="113" t="s">
        <v>50</v>
      </c>
      <c r="M41" s="109">
        <v>4.4000000000000004</v>
      </c>
      <c r="N41" s="110" t="s">
        <v>49</v>
      </c>
      <c r="O41" s="111">
        <v>2.6</v>
      </c>
      <c r="P41" s="111">
        <v>13.7</v>
      </c>
      <c r="Q41" s="111">
        <v>0.43</v>
      </c>
      <c r="R41" s="114">
        <v>3000</v>
      </c>
    </row>
    <row r="42" spans="1:19" x14ac:dyDescent="0.15">
      <c r="B42" s="11">
        <f>SUM(B7:B37)</f>
        <v>0</v>
      </c>
      <c r="C42" s="11">
        <f>SUM(C7:C37)</f>
        <v>0</v>
      </c>
      <c r="D42" s="11"/>
    </row>
  </sheetData>
  <mergeCells count="7">
    <mergeCell ref="A2:R2"/>
    <mergeCell ref="A4:F4"/>
    <mergeCell ref="A5:A6"/>
    <mergeCell ref="B5:B6"/>
    <mergeCell ref="C5:C6"/>
    <mergeCell ref="D5:K5"/>
    <mergeCell ref="L5:R5"/>
  </mergeCells>
  <phoneticPr fontId="8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9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S42"/>
  <sheetViews>
    <sheetView view="pageBreakPreview" zoomScale="120" zoomScaleNormal="120" zoomScaleSheetLayoutView="120" workbookViewId="0">
      <selection activeCell="A5" sqref="A5:A6"/>
    </sheetView>
  </sheetViews>
  <sheetFormatPr defaultColWidth="10" defaultRowHeight="13.5" x14ac:dyDescent="0.15"/>
  <cols>
    <col min="1" max="1" width="4.5" style="1" customWidth="1"/>
    <col min="2" max="3" width="7.625" style="1" customWidth="1"/>
    <col min="4" max="5" width="4.25" style="1" customWidth="1"/>
    <col min="6" max="8" width="5" style="1" customWidth="1"/>
    <col min="9" max="9" width="6" style="1" customWidth="1"/>
    <col min="10" max="10" width="5.875" style="1" customWidth="1"/>
    <col min="11" max="11" width="7.375" style="1" customWidth="1"/>
    <col min="12" max="15" width="4.25" style="1" customWidth="1"/>
    <col min="16" max="16" width="6" style="1" customWidth="1"/>
    <col min="17" max="17" width="5.375" style="1" customWidth="1"/>
    <col min="18" max="18" width="6" style="1" customWidth="1"/>
    <col min="19" max="19" width="8.75" style="1" customWidth="1"/>
    <col min="20" max="60" width="5.125" style="1" customWidth="1"/>
    <col min="61" max="16384" width="10" style="1"/>
  </cols>
  <sheetData>
    <row r="2" spans="1:19" ht="25.5" x14ac:dyDescent="0.3">
      <c r="A2" s="153" t="s">
        <v>52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4" spans="1:19" ht="16.149999999999999" customHeight="1" thickBot="1" x14ac:dyDescent="0.2">
      <c r="A4" s="154" t="s">
        <v>60</v>
      </c>
      <c r="B4" s="154"/>
      <c r="C4" s="154"/>
      <c r="D4" s="154"/>
      <c r="E4" s="154"/>
      <c r="F4" s="154"/>
      <c r="G4" s="2"/>
      <c r="H4" s="2"/>
      <c r="I4" s="2"/>
      <c r="J4" s="3"/>
      <c r="K4" s="4"/>
      <c r="R4" s="62" t="s">
        <v>47</v>
      </c>
    </row>
    <row r="5" spans="1:19" s="5" customFormat="1" ht="24" customHeight="1" x14ac:dyDescent="0.15">
      <c r="A5" s="155" t="s">
        <v>0</v>
      </c>
      <c r="B5" s="157" t="s">
        <v>45</v>
      </c>
      <c r="C5" s="159" t="s">
        <v>46</v>
      </c>
      <c r="D5" s="161" t="s">
        <v>1</v>
      </c>
      <c r="E5" s="162"/>
      <c r="F5" s="162"/>
      <c r="G5" s="162"/>
      <c r="H5" s="162"/>
      <c r="I5" s="162"/>
      <c r="J5" s="162"/>
      <c r="K5" s="163"/>
      <c r="L5" s="164" t="s">
        <v>2</v>
      </c>
      <c r="M5" s="165"/>
      <c r="N5" s="166"/>
      <c r="O5" s="166"/>
      <c r="P5" s="166"/>
      <c r="Q5" s="166"/>
      <c r="R5" s="167"/>
    </row>
    <row r="6" spans="1:19" s="5" customFormat="1" ht="26.25" customHeight="1" x14ac:dyDescent="0.15">
      <c r="A6" s="156"/>
      <c r="B6" s="158"/>
      <c r="C6" s="160"/>
      <c r="D6" s="69" t="s">
        <v>51</v>
      </c>
      <c r="E6" s="9" t="s">
        <v>13</v>
      </c>
      <c r="F6" s="9" t="s">
        <v>3</v>
      </c>
      <c r="G6" s="68" t="s">
        <v>12</v>
      </c>
      <c r="H6" s="7" t="s">
        <v>4</v>
      </c>
      <c r="I6" s="7" t="s">
        <v>5</v>
      </c>
      <c r="J6" s="7" t="s">
        <v>6</v>
      </c>
      <c r="K6" s="8" t="s">
        <v>7</v>
      </c>
      <c r="L6" s="6" t="s">
        <v>13</v>
      </c>
      <c r="M6" s="9" t="s">
        <v>3</v>
      </c>
      <c r="N6" s="68" t="s">
        <v>12</v>
      </c>
      <c r="O6" s="7" t="s">
        <v>4</v>
      </c>
      <c r="P6" s="7" t="s">
        <v>5</v>
      </c>
      <c r="Q6" s="7" t="s">
        <v>6</v>
      </c>
      <c r="R6" s="81" t="s">
        <v>7</v>
      </c>
    </row>
    <row r="7" spans="1:19" ht="19.899999999999999" customHeight="1" x14ac:dyDescent="0.15">
      <c r="A7" s="63">
        <v>1</v>
      </c>
      <c r="B7" s="145"/>
      <c r="C7" s="145"/>
      <c r="D7" s="78"/>
      <c r="E7" s="83"/>
      <c r="F7" s="146"/>
      <c r="G7" s="146"/>
      <c r="H7" s="146"/>
      <c r="I7" s="147"/>
      <c r="J7" s="147"/>
      <c r="K7" s="148"/>
      <c r="L7" s="149"/>
      <c r="M7" s="146"/>
      <c r="N7" s="146"/>
      <c r="O7" s="146"/>
      <c r="P7" s="147"/>
      <c r="Q7" s="147"/>
      <c r="R7" s="150"/>
      <c r="S7" s="10"/>
    </row>
    <row r="8" spans="1:19" ht="19.899999999999999" customHeight="1" x14ac:dyDescent="0.15">
      <c r="A8" s="64">
        <v>2</v>
      </c>
      <c r="B8" s="145"/>
      <c r="C8" s="145"/>
      <c r="D8" s="79"/>
      <c r="E8" s="89"/>
      <c r="F8" s="146"/>
      <c r="G8" s="146"/>
      <c r="H8" s="146"/>
      <c r="I8" s="147"/>
      <c r="J8" s="147"/>
      <c r="K8" s="151"/>
      <c r="L8" s="149"/>
      <c r="M8" s="146"/>
      <c r="N8" s="146"/>
      <c r="O8" s="146"/>
      <c r="P8" s="147"/>
      <c r="Q8" s="147"/>
      <c r="R8" s="150"/>
      <c r="S8" s="10"/>
    </row>
    <row r="9" spans="1:19" ht="19.899999999999999" customHeight="1" x14ac:dyDescent="0.15">
      <c r="A9" s="64">
        <v>3</v>
      </c>
      <c r="B9" s="145"/>
      <c r="C9" s="145"/>
      <c r="D9" s="79"/>
      <c r="E9" s="89"/>
      <c r="F9" s="146"/>
      <c r="G9" s="146"/>
      <c r="H9" s="146"/>
      <c r="I9" s="147"/>
      <c r="J9" s="147"/>
      <c r="K9" s="151"/>
      <c r="L9" s="149"/>
      <c r="M9" s="146"/>
      <c r="N9" s="146"/>
      <c r="O9" s="146"/>
      <c r="P9" s="147"/>
      <c r="Q9" s="147"/>
      <c r="R9" s="150"/>
      <c r="S9" s="10"/>
    </row>
    <row r="10" spans="1:19" ht="19.899999999999999" customHeight="1" x14ac:dyDescent="0.15">
      <c r="A10" s="64">
        <v>4</v>
      </c>
      <c r="B10" s="145"/>
      <c r="C10" s="145"/>
      <c r="D10" s="79"/>
      <c r="E10" s="89"/>
      <c r="F10" s="146"/>
      <c r="G10" s="146"/>
      <c r="H10" s="146"/>
      <c r="I10" s="147"/>
      <c r="J10" s="147"/>
      <c r="K10" s="151"/>
      <c r="L10" s="149"/>
      <c r="M10" s="146"/>
      <c r="N10" s="146"/>
      <c r="O10" s="146"/>
      <c r="P10" s="147"/>
      <c r="Q10" s="147"/>
      <c r="R10" s="150"/>
      <c r="S10" s="10"/>
    </row>
    <row r="11" spans="1:19" ht="19.899999999999999" customHeight="1" x14ac:dyDescent="0.15">
      <c r="A11" s="64">
        <v>5</v>
      </c>
      <c r="B11" s="145"/>
      <c r="C11" s="145"/>
      <c r="D11" s="79"/>
      <c r="E11" s="89"/>
      <c r="F11" s="146"/>
      <c r="G11" s="146"/>
      <c r="H11" s="146"/>
      <c r="I11" s="147"/>
      <c r="J11" s="147"/>
      <c r="K11" s="151"/>
      <c r="L11" s="149"/>
      <c r="M11" s="146"/>
      <c r="N11" s="146"/>
      <c r="O11" s="146"/>
      <c r="P11" s="147"/>
      <c r="Q11" s="147"/>
      <c r="R11" s="150"/>
      <c r="S11" s="10"/>
    </row>
    <row r="12" spans="1:19" ht="19.899999999999999" customHeight="1" x14ac:dyDescent="0.15">
      <c r="A12" s="64">
        <v>6</v>
      </c>
      <c r="B12" s="145"/>
      <c r="C12" s="145"/>
      <c r="D12" s="79"/>
      <c r="E12" s="89"/>
      <c r="F12" s="146"/>
      <c r="G12" s="146"/>
      <c r="H12" s="146"/>
      <c r="I12" s="147"/>
      <c r="J12" s="147"/>
      <c r="K12" s="151"/>
      <c r="L12" s="149"/>
      <c r="M12" s="146"/>
      <c r="N12" s="146"/>
      <c r="O12" s="146"/>
      <c r="P12" s="147"/>
      <c r="Q12" s="147"/>
      <c r="R12" s="150"/>
      <c r="S12" s="10"/>
    </row>
    <row r="13" spans="1:19" ht="19.899999999999999" customHeight="1" x14ac:dyDescent="0.15">
      <c r="A13" s="64">
        <v>7</v>
      </c>
      <c r="B13" s="145"/>
      <c r="C13" s="145"/>
      <c r="D13" s="79"/>
      <c r="E13" s="89"/>
      <c r="F13" s="146"/>
      <c r="G13" s="146"/>
      <c r="H13" s="146"/>
      <c r="I13" s="147"/>
      <c r="J13" s="147"/>
      <c r="K13" s="151"/>
      <c r="L13" s="149"/>
      <c r="M13" s="146"/>
      <c r="N13" s="146"/>
      <c r="O13" s="146"/>
      <c r="P13" s="147"/>
      <c r="Q13" s="147"/>
      <c r="R13" s="150"/>
      <c r="S13" s="10"/>
    </row>
    <row r="14" spans="1:19" ht="19.899999999999999" customHeight="1" x14ac:dyDescent="0.15">
      <c r="A14" s="64">
        <v>8</v>
      </c>
      <c r="B14" s="145"/>
      <c r="C14" s="145"/>
      <c r="D14" s="79"/>
      <c r="E14" s="89"/>
      <c r="F14" s="146"/>
      <c r="G14" s="146"/>
      <c r="H14" s="146"/>
      <c r="I14" s="147"/>
      <c r="J14" s="147"/>
      <c r="K14" s="151"/>
      <c r="L14" s="149"/>
      <c r="M14" s="146"/>
      <c r="N14" s="146"/>
      <c r="O14" s="146"/>
      <c r="P14" s="147"/>
      <c r="Q14" s="147"/>
      <c r="R14" s="150"/>
      <c r="S14" s="10"/>
    </row>
    <row r="15" spans="1:19" ht="19.899999999999999" customHeight="1" x14ac:dyDescent="0.15">
      <c r="A15" s="64">
        <v>9</v>
      </c>
      <c r="B15" s="145"/>
      <c r="C15" s="145"/>
      <c r="D15" s="79"/>
      <c r="E15" s="89"/>
      <c r="F15" s="146"/>
      <c r="G15" s="146"/>
      <c r="H15" s="146"/>
      <c r="I15" s="147"/>
      <c r="J15" s="147"/>
      <c r="K15" s="151"/>
      <c r="L15" s="149"/>
      <c r="M15" s="146"/>
      <c r="N15" s="146"/>
      <c r="O15" s="146"/>
      <c r="P15" s="147"/>
      <c r="Q15" s="147"/>
      <c r="R15" s="150"/>
      <c r="S15" s="10"/>
    </row>
    <row r="16" spans="1:19" ht="19.899999999999999" customHeight="1" x14ac:dyDescent="0.15">
      <c r="A16" s="64">
        <v>10</v>
      </c>
      <c r="B16" s="145"/>
      <c r="C16" s="145"/>
      <c r="D16" s="79"/>
      <c r="E16" s="89"/>
      <c r="F16" s="146"/>
      <c r="G16" s="146"/>
      <c r="H16" s="146"/>
      <c r="I16" s="147"/>
      <c r="J16" s="147"/>
      <c r="K16" s="151"/>
      <c r="L16" s="149"/>
      <c r="M16" s="146"/>
      <c r="N16" s="146"/>
      <c r="O16" s="146"/>
      <c r="P16" s="147"/>
      <c r="Q16" s="147"/>
      <c r="R16" s="150"/>
      <c r="S16" s="10"/>
    </row>
    <row r="17" spans="1:19" ht="19.899999999999999" customHeight="1" x14ac:dyDescent="0.15">
      <c r="A17" s="64">
        <v>11</v>
      </c>
      <c r="B17" s="145"/>
      <c r="C17" s="145"/>
      <c r="D17" s="79"/>
      <c r="E17" s="89"/>
      <c r="F17" s="146"/>
      <c r="G17" s="146"/>
      <c r="H17" s="146"/>
      <c r="I17" s="147"/>
      <c r="J17" s="147"/>
      <c r="K17" s="151"/>
      <c r="L17" s="149"/>
      <c r="M17" s="146"/>
      <c r="N17" s="146"/>
      <c r="O17" s="146"/>
      <c r="P17" s="147"/>
      <c r="Q17" s="147"/>
      <c r="R17" s="150"/>
      <c r="S17" s="10"/>
    </row>
    <row r="18" spans="1:19" ht="19.899999999999999" customHeight="1" x14ac:dyDescent="0.15">
      <c r="A18" s="64">
        <v>12</v>
      </c>
      <c r="B18" s="145"/>
      <c r="C18" s="145"/>
      <c r="D18" s="79"/>
      <c r="E18" s="89"/>
      <c r="F18" s="146"/>
      <c r="G18" s="146"/>
      <c r="H18" s="146"/>
      <c r="I18" s="147"/>
      <c r="J18" s="147"/>
      <c r="K18" s="151"/>
      <c r="L18" s="149"/>
      <c r="M18" s="146"/>
      <c r="N18" s="146"/>
      <c r="O18" s="146"/>
      <c r="P18" s="147"/>
      <c r="Q18" s="147"/>
      <c r="R18" s="150"/>
      <c r="S18" s="10"/>
    </row>
    <row r="19" spans="1:19" ht="19.899999999999999" customHeight="1" x14ac:dyDescent="0.15">
      <c r="A19" s="64">
        <v>13</v>
      </c>
      <c r="B19" s="145"/>
      <c r="C19" s="145"/>
      <c r="D19" s="79"/>
      <c r="E19" s="89"/>
      <c r="F19" s="146"/>
      <c r="G19" s="146"/>
      <c r="H19" s="146"/>
      <c r="I19" s="147"/>
      <c r="J19" s="147"/>
      <c r="K19" s="151"/>
      <c r="L19" s="149"/>
      <c r="M19" s="146"/>
      <c r="N19" s="146"/>
      <c r="O19" s="146"/>
      <c r="P19" s="147"/>
      <c r="Q19" s="147"/>
      <c r="R19" s="150"/>
      <c r="S19" s="10"/>
    </row>
    <row r="20" spans="1:19" ht="19.899999999999999" customHeight="1" x14ac:dyDescent="0.15">
      <c r="A20" s="64">
        <v>14</v>
      </c>
      <c r="B20" s="145"/>
      <c r="C20" s="145"/>
      <c r="D20" s="79"/>
      <c r="E20" s="89"/>
      <c r="F20" s="146"/>
      <c r="G20" s="146"/>
      <c r="H20" s="146"/>
      <c r="I20" s="147"/>
      <c r="J20" s="147"/>
      <c r="K20" s="151"/>
      <c r="L20" s="149"/>
      <c r="M20" s="146"/>
      <c r="N20" s="146"/>
      <c r="O20" s="146"/>
      <c r="P20" s="147"/>
      <c r="Q20" s="147"/>
      <c r="R20" s="150"/>
      <c r="S20" s="10"/>
    </row>
    <row r="21" spans="1:19" ht="19.899999999999999" customHeight="1" x14ac:dyDescent="0.15">
      <c r="A21" s="64">
        <v>15</v>
      </c>
      <c r="B21" s="145"/>
      <c r="C21" s="145"/>
      <c r="D21" s="79"/>
      <c r="E21" s="89"/>
      <c r="F21" s="146"/>
      <c r="G21" s="146"/>
      <c r="H21" s="146"/>
      <c r="I21" s="147"/>
      <c r="J21" s="147"/>
      <c r="K21" s="151"/>
      <c r="L21" s="149"/>
      <c r="M21" s="146"/>
      <c r="N21" s="146"/>
      <c r="O21" s="146"/>
      <c r="P21" s="147"/>
      <c r="Q21" s="147"/>
      <c r="R21" s="150"/>
      <c r="S21" s="10"/>
    </row>
    <row r="22" spans="1:19" ht="19.899999999999999" customHeight="1" x14ac:dyDescent="0.15">
      <c r="A22" s="64">
        <v>16</v>
      </c>
      <c r="B22" s="145"/>
      <c r="C22" s="145"/>
      <c r="D22" s="79"/>
      <c r="E22" s="89"/>
      <c r="F22" s="146"/>
      <c r="G22" s="146"/>
      <c r="H22" s="146"/>
      <c r="I22" s="147"/>
      <c r="J22" s="147"/>
      <c r="K22" s="151"/>
      <c r="L22" s="149"/>
      <c r="M22" s="146"/>
      <c r="N22" s="146"/>
      <c r="O22" s="146"/>
      <c r="P22" s="147"/>
      <c r="Q22" s="147"/>
      <c r="R22" s="150"/>
      <c r="S22" s="10"/>
    </row>
    <row r="23" spans="1:19" ht="19.899999999999999" customHeight="1" x14ac:dyDescent="0.15">
      <c r="A23" s="64">
        <v>17</v>
      </c>
      <c r="B23" s="145"/>
      <c r="C23" s="145"/>
      <c r="D23" s="79"/>
      <c r="E23" s="89"/>
      <c r="F23" s="146"/>
      <c r="G23" s="146"/>
      <c r="H23" s="146"/>
      <c r="I23" s="147"/>
      <c r="J23" s="147"/>
      <c r="K23" s="151"/>
      <c r="L23" s="149"/>
      <c r="M23" s="146"/>
      <c r="N23" s="146"/>
      <c r="O23" s="146"/>
      <c r="P23" s="147"/>
      <c r="Q23" s="147"/>
      <c r="R23" s="150"/>
      <c r="S23" s="10"/>
    </row>
    <row r="24" spans="1:19" ht="19.899999999999999" customHeight="1" x14ac:dyDescent="0.15">
      <c r="A24" s="64">
        <v>18</v>
      </c>
      <c r="B24" s="145"/>
      <c r="C24" s="145"/>
      <c r="D24" s="79"/>
      <c r="E24" s="89"/>
      <c r="F24" s="146"/>
      <c r="G24" s="146"/>
      <c r="H24" s="146"/>
      <c r="I24" s="147"/>
      <c r="J24" s="147"/>
      <c r="K24" s="151"/>
      <c r="L24" s="149"/>
      <c r="M24" s="146"/>
      <c r="N24" s="146"/>
      <c r="O24" s="146"/>
      <c r="P24" s="147"/>
      <c r="Q24" s="147"/>
      <c r="R24" s="150"/>
      <c r="S24" s="10"/>
    </row>
    <row r="25" spans="1:19" ht="19.899999999999999" customHeight="1" x14ac:dyDescent="0.15">
      <c r="A25" s="64">
        <v>19</v>
      </c>
      <c r="B25" s="145"/>
      <c r="C25" s="145"/>
      <c r="D25" s="79"/>
      <c r="E25" s="89"/>
      <c r="F25" s="146"/>
      <c r="G25" s="146"/>
      <c r="H25" s="146"/>
      <c r="I25" s="147"/>
      <c r="J25" s="147"/>
      <c r="K25" s="151"/>
      <c r="L25" s="149"/>
      <c r="M25" s="146"/>
      <c r="N25" s="146"/>
      <c r="O25" s="146"/>
      <c r="P25" s="147"/>
      <c r="Q25" s="147"/>
      <c r="R25" s="150"/>
      <c r="S25" s="10"/>
    </row>
    <row r="26" spans="1:19" ht="19.899999999999999" customHeight="1" x14ac:dyDescent="0.15">
      <c r="A26" s="64">
        <v>20</v>
      </c>
      <c r="B26" s="145"/>
      <c r="C26" s="145"/>
      <c r="D26" s="79"/>
      <c r="E26" s="89"/>
      <c r="F26" s="146"/>
      <c r="G26" s="146"/>
      <c r="H26" s="146"/>
      <c r="I26" s="147"/>
      <c r="J26" s="147"/>
      <c r="K26" s="151"/>
      <c r="L26" s="149"/>
      <c r="M26" s="146"/>
      <c r="N26" s="146"/>
      <c r="O26" s="146"/>
      <c r="P26" s="147"/>
      <c r="Q26" s="147"/>
      <c r="R26" s="150"/>
      <c r="S26" s="10"/>
    </row>
    <row r="27" spans="1:19" ht="19.899999999999999" customHeight="1" x14ac:dyDescent="0.15">
      <c r="A27" s="64">
        <v>21</v>
      </c>
      <c r="B27" s="145"/>
      <c r="C27" s="145"/>
      <c r="D27" s="79"/>
      <c r="E27" s="89"/>
      <c r="F27" s="146"/>
      <c r="G27" s="146"/>
      <c r="H27" s="146"/>
      <c r="I27" s="147"/>
      <c r="J27" s="147"/>
      <c r="K27" s="151"/>
      <c r="L27" s="149"/>
      <c r="M27" s="146"/>
      <c r="N27" s="146"/>
      <c r="O27" s="146"/>
      <c r="P27" s="147"/>
      <c r="Q27" s="147"/>
      <c r="R27" s="150"/>
      <c r="S27" s="10"/>
    </row>
    <row r="28" spans="1:19" ht="19.899999999999999" customHeight="1" x14ac:dyDescent="0.15">
      <c r="A28" s="64">
        <v>22</v>
      </c>
      <c r="B28" s="145"/>
      <c r="C28" s="145"/>
      <c r="D28" s="79"/>
      <c r="E28" s="89"/>
      <c r="F28" s="146"/>
      <c r="G28" s="146"/>
      <c r="H28" s="146"/>
      <c r="I28" s="147"/>
      <c r="J28" s="147"/>
      <c r="K28" s="151"/>
      <c r="L28" s="149"/>
      <c r="M28" s="146"/>
      <c r="N28" s="146"/>
      <c r="O28" s="146"/>
      <c r="P28" s="147"/>
      <c r="Q28" s="147"/>
      <c r="R28" s="150"/>
      <c r="S28" s="10"/>
    </row>
    <row r="29" spans="1:19" ht="19.899999999999999" customHeight="1" x14ac:dyDescent="0.15">
      <c r="A29" s="64">
        <v>23</v>
      </c>
      <c r="B29" s="145"/>
      <c r="C29" s="145"/>
      <c r="D29" s="79"/>
      <c r="E29" s="89"/>
      <c r="F29" s="146"/>
      <c r="G29" s="146"/>
      <c r="H29" s="146"/>
      <c r="I29" s="147"/>
      <c r="J29" s="147"/>
      <c r="K29" s="151"/>
      <c r="L29" s="149"/>
      <c r="M29" s="146"/>
      <c r="N29" s="146"/>
      <c r="O29" s="146"/>
      <c r="P29" s="147"/>
      <c r="Q29" s="147"/>
      <c r="R29" s="150"/>
      <c r="S29" s="10"/>
    </row>
    <row r="30" spans="1:19" ht="19.899999999999999" customHeight="1" x14ac:dyDescent="0.15">
      <c r="A30" s="64">
        <v>24</v>
      </c>
      <c r="B30" s="145"/>
      <c r="C30" s="145"/>
      <c r="D30" s="79"/>
      <c r="E30" s="89"/>
      <c r="F30" s="146"/>
      <c r="G30" s="146"/>
      <c r="H30" s="146"/>
      <c r="I30" s="147"/>
      <c r="J30" s="147"/>
      <c r="K30" s="151"/>
      <c r="L30" s="149"/>
      <c r="M30" s="146"/>
      <c r="N30" s="146"/>
      <c r="O30" s="146"/>
      <c r="P30" s="147"/>
      <c r="Q30" s="147"/>
      <c r="R30" s="150"/>
      <c r="S30" s="10"/>
    </row>
    <row r="31" spans="1:19" ht="19.899999999999999" customHeight="1" x14ac:dyDescent="0.15">
      <c r="A31" s="64">
        <v>25</v>
      </c>
      <c r="B31" s="145"/>
      <c r="C31" s="145"/>
      <c r="D31" s="79"/>
      <c r="E31" s="89"/>
      <c r="F31" s="146"/>
      <c r="G31" s="146"/>
      <c r="H31" s="146"/>
      <c r="I31" s="147"/>
      <c r="J31" s="147"/>
      <c r="K31" s="151"/>
      <c r="L31" s="149"/>
      <c r="M31" s="146"/>
      <c r="N31" s="146"/>
      <c r="O31" s="146"/>
      <c r="P31" s="147"/>
      <c r="Q31" s="147"/>
      <c r="R31" s="150"/>
      <c r="S31" s="10"/>
    </row>
    <row r="32" spans="1:19" ht="19.899999999999999" customHeight="1" x14ac:dyDescent="0.15">
      <c r="A32" s="64">
        <v>26</v>
      </c>
      <c r="B32" s="145"/>
      <c r="C32" s="145"/>
      <c r="D32" s="79"/>
      <c r="E32" s="89"/>
      <c r="F32" s="146"/>
      <c r="G32" s="146"/>
      <c r="H32" s="146"/>
      <c r="I32" s="147"/>
      <c r="J32" s="147"/>
      <c r="K32" s="151"/>
      <c r="L32" s="149"/>
      <c r="M32" s="146"/>
      <c r="N32" s="146"/>
      <c r="O32" s="146"/>
      <c r="P32" s="147"/>
      <c r="Q32" s="147"/>
      <c r="R32" s="150"/>
      <c r="S32" s="10"/>
    </row>
    <row r="33" spans="1:19" ht="19.899999999999999" customHeight="1" x14ac:dyDescent="0.15">
      <c r="A33" s="64">
        <v>27</v>
      </c>
      <c r="B33" s="145"/>
      <c r="C33" s="145"/>
      <c r="D33" s="79"/>
      <c r="E33" s="89"/>
      <c r="F33" s="146"/>
      <c r="G33" s="146"/>
      <c r="H33" s="146"/>
      <c r="I33" s="147"/>
      <c r="J33" s="147"/>
      <c r="K33" s="151"/>
      <c r="L33" s="149"/>
      <c r="M33" s="146"/>
      <c r="N33" s="146"/>
      <c r="O33" s="146"/>
      <c r="P33" s="147"/>
      <c r="Q33" s="147"/>
      <c r="R33" s="150"/>
      <c r="S33" s="10"/>
    </row>
    <row r="34" spans="1:19" ht="19.899999999999999" customHeight="1" x14ac:dyDescent="0.15">
      <c r="A34" s="64">
        <v>28</v>
      </c>
      <c r="B34" s="145"/>
      <c r="C34" s="145"/>
      <c r="D34" s="79"/>
      <c r="E34" s="89"/>
      <c r="F34" s="146"/>
      <c r="G34" s="146"/>
      <c r="H34" s="146"/>
      <c r="I34" s="147"/>
      <c r="J34" s="147"/>
      <c r="K34" s="151"/>
      <c r="L34" s="149"/>
      <c r="M34" s="146"/>
      <c r="N34" s="146"/>
      <c r="O34" s="146"/>
      <c r="P34" s="147"/>
      <c r="Q34" s="147"/>
      <c r="R34" s="150"/>
      <c r="S34" s="10"/>
    </row>
    <row r="35" spans="1:19" ht="19.899999999999999" customHeight="1" x14ac:dyDescent="0.15">
      <c r="A35" s="64">
        <v>29</v>
      </c>
      <c r="B35" s="145"/>
      <c r="C35" s="145"/>
      <c r="D35" s="79"/>
      <c r="E35" s="89"/>
      <c r="F35" s="146"/>
      <c r="G35" s="146"/>
      <c r="H35" s="146"/>
      <c r="I35" s="147"/>
      <c r="J35" s="147"/>
      <c r="K35" s="151"/>
      <c r="L35" s="149"/>
      <c r="M35" s="146"/>
      <c r="N35" s="146"/>
      <c r="O35" s="146"/>
      <c r="P35" s="147"/>
      <c r="Q35" s="147"/>
      <c r="R35" s="150"/>
      <c r="S35" s="10"/>
    </row>
    <row r="36" spans="1:19" ht="19.899999999999999" customHeight="1" x14ac:dyDescent="0.15">
      <c r="A36" s="64">
        <v>30</v>
      </c>
      <c r="B36" s="145"/>
      <c r="C36" s="145"/>
      <c r="D36" s="79"/>
      <c r="E36" s="89"/>
      <c r="F36" s="146"/>
      <c r="G36" s="146"/>
      <c r="H36" s="146"/>
      <c r="I36" s="147"/>
      <c r="J36" s="147"/>
      <c r="K36" s="151"/>
      <c r="L36" s="149"/>
      <c r="M36" s="146"/>
      <c r="N36" s="146"/>
      <c r="O36" s="146"/>
      <c r="P36" s="147"/>
      <c r="Q36" s="147"/>
      <c r="R36" s="150"/>
      <c r="S36" s="10"/>
    </row>
    <row r="37" spans="1:19" ht="19.899999999999999" customHeight="1" x14ac:dyDescent="0.15">
      <c r="A37" s="65"/>
      <c r="B37" s="145"/>
      <c r="C37" s="145"/>
      <c r="D37" s="80"/>
      <c r="E37" s="91"/>
      <c r="F37" s="146"/>
      <c r="G37" s="146"/>
      <c r="H37" s="146"/>
      <c r="I37" s="147"/>
      <c r="J37" s="147"/>
      <c r="K37" s="151"/>
      <c r="L37" s="149"/>
      <c r="M37" s="146"/>
      <c r="N37" s="146"/>
      <c r="O37" s="146"/>
      <c r="P37" s="147"/>
      <c r="Q37" s="147"/>
      <c r="R37" s="150"/>
      <c r="S37" s="10"/>
    </row>
    <row r="38" spans="1:19" ht="19.899999999999999" customHeight="1" x14ac:dyDescent="0.15">
      <c r="A38" s="63" t="s">
        <v>8</v>
      </c>
      <c r="B38" s="132" t="e">
        <f t="shared" ref="B38:Q38" si="0">AVERAGE(B7:B37)</f>
        <v>#DIV/0!</v>
      </c>
      <c r="C38" s="133" t="e">
        <f t="shared" si="0"/>
        <v>#DIV/0!</v>
      </c>
      <c r="D38" s="93" t="s">
        <v>50</v>
      </c>
      <c r="E38" s="94" t="e">
        <f t="shared" si="0"/>
        <v>#DIV/0!</v>
      </c>
      <c r="F38" s="94" t="e">
        <f t="shared" si="0"/>
        <v>#DIV/0!</v>
      </c>
      <c r="G38" s="95" t="e">
        <f t="shared" si="0"/>
        <v>#DIV/0!</v>
      </c>
      <c r="H38" s="95" t="e">
        <f t="shared" si="0"/>
        <v>#DIV/0!</v>
      </c>
      <c r="I38" s="96" t="e">
        <f t="shared" si="0"/>
        <v>#DIV/0!</v>
      </c>
      <c r="J38" s="96" t="e">
        <f t="shared" si="0"/>
        <v>#DIV/0!</v>
      </c>
      <c r="K38" s="92" t="e">
        <f t="shared" si="0"/>
        <v>#DIV/0!</v>
      </c>
      <c r="L38" s="93" t="e">
        <f t="shared" si="0"/>
        <v>#DIV/0!</v>
      </c>
      <c r="M38" s="94" t="e">
        <f t="shared" si="0"/>
        <v>#DIV/0!</v>
      </c>
      <c r="N38" s="95" t="e">
        <f t="shared" si="0"/>
        <v>#DIV/0!</v>
      </c>
      <c r="O38" s="95" t="e">
        <f t="shared" si="0"/>
        <v>#DIV/0!</v>
      </c>
      <c r="P38" s="96" t="e">
        <f t="shared" si="0"/>
        <v>#DIV/0!</v>
      </c>
      <c r="Q38" s="96" t="e">
        <f t="shared" si="0"/>
        <v>#DIV/0!</v>
      </c>
      <c r="R38" s="97" t="e">
        <f>AVERAGE(R7:R37)</f>
        <v>#DIV/0!</v>
      </c>
    </row>
    <row r="39" spans="1:19" ht="19.899999999999999" customHeight="1" x14ac:dyDescent="0.15">
      <c r="A39" s="64" t="s">
        <v>9</v>
      </c>
      <c r="B39" s="134">
        <f t="shared" ref="B39:C39" si="1">MAX(B7:B37)</f>
        <v>0</v>
      </c>
      <c r="C39" s="135">
        <f t="shared" si="1"/>
        <v>0</v>
      </c>
      <c r="D39" s="99" t="s">
        <v>50</v>
      </c>
      <c r="E39" s="89">
        <f t="shared" ref="E39:Q39" si="2">MAX(E7:E37)</f>
        <v>0</v>
      </c>
      <c r="F39" s="89">
        <f t="shared" si="2"/>
        <v>0</v>
      </c>
      <c r="G39" s="100">
        <f t="shared" si="2"/>
        <v>0</v>
      </c>
      <c r="H39" s="100">
        <f t="shared" si="2"/>
        <v>0</v>
      </c>
      <c r="I39" s="101">
        <f t="shared" si="2"/>
        <v>0</v>
      </c>
      <c r="J39" s="101">
        <f t="shared" si="2"/>
        <v>0</v>
      </c>
      <c r="K39" s="98">
        <f t="shared" si="2"/>
        <v>0</v>
      </c>
      <c r="L39" s="99">
        <f t="shared" si="2"/>
        <v>0</v>
      </c>
      <c r="M39" s="89">
        <f t="shared" si="2"/>
        <v>0</v>
      </c>
      <c r="N39" s="100">
        <f t="shared" si="2"/>
        <v>0</v>
      </c>
      <c r="O39" s="100">
        <f t="shared" si="2"/>
        <v>0</v>
      </c>
      <c r="P39" s="101">
        <f t="shared" si="2"/>
        <v>0</v>
      </c>
      <c r="Q39" s="101">
        <f t="shared" si="2"/>
        <v>0</v>
      </c>
      <c r="R39" s="102">
        <f>MAX(R7:R37)</f>
        <v>0</v>
      </c>
    </row>
    <row r="40" spans="1:19" ht="19.899999999999999" customHeight="1" x14ac:dyDescent="0.15">
      <c r="A40" s="66" t="s">
        <v>10</v>
      </c>
      <c r="B40" s="136">
        <f t="shared" ref="B40:C40" si="3">MIN(B7:B37)</f>
        <v>0</v>
      </c>
      <c r="C40" s="137">
        <f t="shared" si="3"/>
        <v>0</v>
      </c>
      <c r="D40" s="104" t="s">
        <v>50</v>
      </c>
      <c r="E40" s="105">
        <f t="shared" ref="E40:R40" si="4">MIN(E7:E37)</f>
        <v>0</v>
      </c>
      <c r="F40" s="105">
        <f t="shared" si="4"/>
        <v>0</v>
      </c>
      <c r="G40" s="106">
        <f t="shared" si="4"/>
        <v>0</v>
      </c>
      <c r="H40" s="106">
        <f t="shared" si="4"/>
        <v>0</v>
      </c>
      <c r="I40" s="107">
        <f t="shared" si="4"/>
        <v>0</v>
      </c>
      <c r="J40" s="107">
        <f t="shared" si="4"/>
        <v>0</v>
      </c>
      <c r="K40" s="103">
        <f t="shared" si="4"/>
        <v>0</v>
      </c>
      <c r="L40" s="104">
        <f t="shared" si="4"/>
        <v>0</v>
      </c>
      <c r="M40" s="105">
        <f t="shared" si="4"/>
        <v>0</v>
      </c>
      <c r="N40" s="106">
        <f t="shared" si="4"/>
        <v>0</v>
      </c>
      <c r="O40" s="106">
        <f t="shared" si="4"/>
        <v>0</v>
      </c>
      <c r="P40" s="107">
        <f t="shared" si="4"/>
        <v>0</v>
      </c>
      <c r="Q40" s="107">
        <f t="shared" si="4"/>
        <v>0</v>
      </c>
      <c r="R40" s="108">
        <f t="shared" si="4"/>
        <v>0</v>
      </c>
    </row>
    <row r="41" spans="1:19" ht="19.899999999999999" customHeight="1" thickBot="1" x14ac:dyDescent="0.2">
      <c r="A41" s="67" t="s">
        <v>11</v>
      </c>
      <c r="B41" s="71" t="s">
        <v>50</v>
      </c>
      <c r="C41" s="72" t="s">
        <v>50</v>
      </c>
      <c r="D41" s="70" t="s">
        <v>50</v>
      </c>
      <c r="E41" s="109" t="s">
        <v>50</v>
      </c>
      <c r="F41" s="109">
        <v>150</v>
      </c>
      <c r="G41" s="110" t="s">
        <v>48</v>
      </c>
      <c r="H41" s="111">
        <v>159.69999999999999</v>
      </c>
      <c r="I41" s="111">
        <v>44.9</v>
      </c>
      <c r="J41" s="111">
        <v>6.5</v>
      </c>
      <c r="K41" s="112">
        <v>300000</v>
      </c>
      <c r="L41" s="113" t="s">
        <v>50</v>
      </c>
      <c r="M41" s="109">
        <v>4.4000000000000004</v>
      </c>
      <c r="N41" s="110" t="s">
        <v>49</v>
      </c>
      <c r="O41" s="111">
        <v>2.6</v>
      </c>
      <c r="P41" s="111">
        <v>13.7</v>
      </c>
      <c r="Q41" s="111">
        <v>0.43</v>
      </c>
      <c r="R41" s="114">
        <v>3000</v>
      </c>
    </row>
    <row r="42" spans="1:19" x14ac:dyDescent="0.15">
      <c r="B42" s="11">
        <f>SUM(B7:B37)</f>
        <v>0</v>
      </c>
      <c r="C42" s="11">
        <f>SUM(C7:C37)</f>
        <v>0</v>
      </c>
      <c r="D42" s="11"/>
    </row>
  </sheetData>
  <mergeCells count="7">
    <mergeCell ref="A2:R2"/>
    <mergeCell ref="A4:F4"/>
    <mergeCell ref="A5:A6"/>
    <mergeCell ref="B5:B6"/>
    <mergeCell ref="C5:C6"/>
    <mergeCell ref="D5:K5"/>
    <mergeCell ref="L5:R5"/>
  </mergeCells>
  <phoneticPr fontId="8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92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S42"/>
  <sheetViews>
    <sheetView view="pageBreakPreview" zoomScale="120" zoomScaleNormal="120" zoomScaleSheetLayoutView="120" workbookViewId="0">
      <selection activeCell="A5" sqref="A5:A6"/>
    </sheetView>
  </sheetViews>
  <sheetFormatPr defaultColWidth="10" defaultRowHeight="13.5" x14ac:dyDescent="0.15"/>
  <cols>
    <col min="1" max="1" width="4.5" style="1" customWidth="1"/>
    <col min="2" max="3" width="7.625" style="1" customWidth="1"/>
    <col min="4" max="5" width="4.25" style="1" customWidth="1"/>
    <col min="6" max="8" width="5" style="1" customWidth="1"/>
    <col min="9" max="9" width="6" style="1" customWidth="1"/>
    <col min="10" max="10" width="5.875" style="1" customWidth="1"/>
    <col min="11" max="11" width="7.375" style="1" customWidth="1"/>
    <col min="12" max="15" width="4.25" style="1" customWidth="1"/>
    <col min="16" max="16" width="6" style="1" customWidth="1"/>
    <col min="17" max="17" width="5.375" style="1" customWidth="1"/>
    <col min="18" max="18" width="6" style="1" customWidth="1"/>
    <col min="19" max="19" width="8.75" style="1" customWidth="1"/>
    <col min="20" max="60" width="5.125" style="1" customWidth="1"/>
    <col min="61" max="16384" width="10" style="1"/>
  </cols>
  <sheetData>
    <row r="2" spans="1:19" ht="25.5" x14ac:dyDescent="0.3">
      <c r="A2" s="153" t="s">
        <v>52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4" spans="1:19" ht="16.149999999999999" customHeight="1" thickBot="1" x14ac:dyDescent="0.2">
      <c r="A4" s="154" t="s">
        <v>61</v>
      </c>
      <c r="B4" s="154"/>
      <c r="C4" s="154"/>
      <c r="D4" s="154"/>
      <c r="E4" s="154"/>
      <c r="F4" s="154"/>
      <c r="G4" s="2"/>
      <c r="H4" s="2"/>
      <c r="I4" s="2"/>
      <c r="J4" s="3"/>
      <c r="K4" s="4"/>
      <c r="R4" s="62" t="s">
        <v>47</v>
      </c>
    </row>
    <row r="5" spans="1:19" s="5" customFormat="1" ht="24" customHeight="1" x14ac:dyDescent="0.15">
      <c r="A5" s="155" t="s">
        <v>0</v>
      </c>
      <c r="B5" s="157" t="s">
        <v>45</v>
      </c>
      <c r="C5" s="159" t="s">
        <v>46</v>
      </c>
      <c r="D5" s="161" t="s">
        <v>1</v>
      </c>
      <c r="E5" s="162"/>
      <c r="F5" s="162"/>
      <c r="G5" s="162"/>
      <c r="H5" s="162"/>
      <c r="I5" s="162"/>
      <c r="J5" s="162"/>
      <c r="K5" s="163"/>
      <c r="L5" s="164" t="s">
        <v>2</v>
      </c>
      <c r="M5" s="165"/>
      <c r="N5" s="166"/>
      <c r="O5" s="166"/>
      <c r="P5" s="166"/>
      <c r="Q5" s="166"/>
      <c r="R5" s="167"/>
    </row>
    <row r="6" spans="1:19" s="5" customFormat="1" ht="26.25" customHeight="1" x14ac:dyDescent="0.15">
      <c r="A6" s="156"/>
      <c r="B6" s="158"/>
      <c r="C6" s="160"/>
      <c r="D6" s="69" t="s">
        <v>51</v>
      </c>
      <c r="E6" s="9" t="s">
        <v>13</v>
      </c>
      <c r="F6" s="9" t="s">
        <v>3</v>
      </c>
      <c r="G6" s="68" t="s">
        <v>12</v>
      </c>
      <c r="H6" s="7" t="s">
        <v>4</v>
      </c>
      <c r="I6" s="7" t="s">
        <v>5</v>
      </c>
      <c r="J6" s="7" t="s">
        <v>6</v>
      </c>
      <c r="K6" s="8" t="s">
        <v>7</v>
      </c>
      <c r="L6" s="6" t="s">
        <v>13</v>
      </c>
      <c r="M6" s="9" t="s">
        <v>3</v>
      </c>
      <c r="N6" s="68" t="s">
        <v>12</v>
      </c>
      <c r="O6" s="7" t="s">
        <v>4</v>
      </c>
      <c r="P6" s="7" t="s">
        <v>5</v>
      </c>
      <c r="Q6" s="7" t="s">
        <v>6</v>
      </c>
      <c r="R6" s="81" t="s">
        <v>7</v>
      </c>
    </row>
    <row r="7" spans="1:19" ht="19.899999999999999" customHeight="1" x14ac:dyDescent="0.15">
      <c r="A7" s="63">
        <v>1</v>
      </c>
      <c r="B7" s="145"/>
      <c r="C7" s="145"/>
      <c r="D7" s="78"/>
      <c r="E7" s="83"/>
      <c r="F7" s="146"/>
      <c r="G7" s="146"/>
      <c r="H7" s="146"/>
      <c r="I7" s="147"/>
      <c r="J7" s="147"/>
      <c r="K7" s="148"/>
      <c r="L7" s="149"/>
      <c r="M7" s="146"/>
      <c r="N7" s="146"/>
      <c r="O7" s="146"/>
      <c r="P7" s="147"/>
      <c r="Q7" s="147"/>
      <c r="R7" s="150"/>
      <c r="S7" s="10"/>
    </row>
    <row r="8" spans="1:19" ht="19.899999999999999" customHeight="1" x14ac:dyDescent="0.15">
      <c r="A8" s="64">
        <v>2</v>
      </c>
      <c r="B8" s="145"/>
      <c r="C8" s="145"/>
      <c r="D8" s="79"/>
      <c r="E8" s="89"/>
      <c r="F8" s="146"/>
      <c r="G8" s="146"/>
      <c r="H8" s="146"/>
      <c r="I8" s="147"/>
      <c r="J8" s="147"/>
      <c r="K8" s="151"/>
      <c r="L8" s="149"/>
      <c r="M8" s="146"/>
      <c r="N8" s="146"/>
      <c r="O8" s="146"/>
      <c r="P8" s="147"/>
      <c r="Q8" s="147"/>
      <c r="R8" s="150"/>
      <c r="S8" s="10"/>
    </row>
    <row r="9" spans="1:19" ht="19.899999999999999" customHeight="1" x14ac:dyDescent="0.15">
      <c r="A9" s="64">
        <v>3</v>
      </c>
      <c r="B9" s="145"/>
      <c r="C9" s="145"/>
      <c r="D9" s="79"/>
      <c r="E9" s="89"/>
      <c r="F9" s="146"/>
      <c r="G9" s="146"/>
      <c r="H9" s="146"/>
      <c r="I9" s="147"/>
      <c r="J9" s="147"/>
      <c r="K9" s="151"/>
      <c r="L9" s="149"/>
      <c r="M9" s="146"/>
      <c r="N9" s="146"/>
      <c r="O9" s="146"/>
      <c r="P9" s="147"/>
      <c r="Q9" s="147"/>
      <c r="R9" s="150"/>
      <c r="S9" s="10"/>
    </row>
    <row r="10" spans="1:19" ht="19.899999999999999" customHeight="1" x14ac:dyDescent="0.15">
      <c r="A10" s="64">
        <v>4</v>
      </c>
      <c r="B10" s="145"/>
      <c r="C10" s="145"/>
      <c r="D10" s="79"/>
      <c r="E10" s="89"/>
      <c r="F10" s="146"/>
      <c r="G10" s="146"/>
      <c r="H10" s="146"/>
      <c r="I10" s="147"/>
      <c r="J10" s="147"/>
      <c r="K10" s="151"/>
      <c r="L10" s="149"/>
      <c r="M10" s="146"/>
      <c r="N10" s="146"/>
      <c r="O10" s="146"/>
      <c r="P10" s="147"/>
      <c r="Q10" s="147"/>
      <c r="R10" s="150"/>
      <c r="S10" s="10"/>
    </row>
    <row r="11" spans="1:19" ht="19.899999999999999" customHeight="1" x14ac:dyDescent="0.15">
      <c r="A11" s="64">
        <v>5</v>
      </c>
      <c r="B11" s="145"/>
      <c r="C11" s="145"/>
      <c r="D11" s="79"/>
      <c r="E11" s="89"/>
      <c r="F11" s="146"/>
      <c r="G11" s="146"/>
      <c r="H11" s="146"/>
      <c r="I11" s="147"/>
      <c r="J11" s="147"/>
      <c r="K11" s="151"/>
      <c r="L11" s="149"/>
      <c r="M11" s="146"/>
      <c r="N11" s="146"/>
      <c r="O11" s="146"/>
      <c r="P11" s="147"/>
      <c r="Q11" s="147"/>
      <c r="R11" s="150"/>
      <c r="S11" s="10"/>
    </row>
    <row r="12" spans="1:19" ht="19.899999999999999" customHeight="1" x14ac:dyDescent="0.15">
      <c r="A12" s="64">
        <v>6</v>
      </c>
      <c r="B12" s="145"/>
      <c r="C12" s="145"/>
      <c r="D12" s="79"/>
      <c r="E12" s="89"/>
      <c r="F12" s="146"/>
      <c r="G12" s="146"/>
      <c r="H12" s="146"/>
      <c r="I12" s="147"/>
      <c r="J12" s="147"/>
      <c r="K12" s="151"/>
      <c r="L12" s="149"/>
      <c r="M12" s="146"/>
      <c r="N12" s="146"/>
      <c r="O12" s="146"/>
      <c r="P12" s="147"/>
      <c r="Q12" s="147"/>
      <c r="R12" s="150"/>
      <c r="S12" s="10"/>
    </row>
    <row r="13" spans="1:19" ht="19.899999999999999" customHeight="1" x14ac:dyDescent="0.15">
      <c r="A13" s="64">
        <v>7</v>
      </c>
      <c r="B13" s="145"/>
      <c r="C13" s="145"/>
      <c r="D13" s="79"/>
      <c r="E13" s="89"/>
      <c r="F13" s="146"/>
      <c r="G13" s="146"/>
      <c r="H13" s="146"/>
      <c r="I13" s="147"/>
      <c r="J13" s="147"/>
      <c r="K13" s="151"/>
      <c r="L13" s="149"/>
      <c r="M13" s="146"/>
      <c r="N13" s="146"/>
      <c r="O13" s="146"/>
      <c r="P13" s="147"/>
      <c r="Q13" s="147"/>
      <c r="R13" s="150"/>
      <c r="S13" s="10"/>
    </row>
    <row r="14" spans="1:19" ht="19.899999999999999" customHeight="1" x14ac:dyDescent="0.15">
      <c r="A14" s="64">
        <v>8</v>
      </c>
      <c r="B14" s="145"/>
      <c r="C14" s="145"/>
      <c r="D14" s="79"/>
      <c r="E14" s="89"/>
      <c r="F14" s="146"/>
      <c r="G14" s="146"/>
      <c r="H14" s="146"/>
      <c r="I14" s="147"/>
      <c r="J14" s="147"/>
      <c r="K14" s="151"/>
      <c r="L14" s="149"/>
      <c r="M14" s="146"/>
      <c r="N14" s="146"/>
      <c r="O14" s="146"/>
      <c r="P14" s="147"/>
      <c r="Q14" s="147"/>
      <c r="R14" s="150"/>
      <c r="S14" s="10"/>
    </row>
    <row r="15" spans="1:19" ht="19.899999999999999" customHeight="1" x14ac:dyDescent="0.15">
      <c r="A15" s="64">
        <v>9</v>
      </c>
      <c r="B15" s="145"/>
      <c r="C15" s="145"/>
      <c r="D15" s="79"/>
      <c r="E15" s="89"/>
      <c r="F15" s="146"/>
      <c r="G15" s="146"/>
      <c r="H15" s="146"/>
      <c r="I15" s="147"/>
      <c r="J15" s="147"/>
      <c r="K15" s="151"/>
      <c r="L15" s="149"/>
      <c r="M15" s="146"/>
      <c r="N15" s="146"/>
      <c r="O15" s="146"/>
      <c r="P15" s="147"/>
      <c r="Q15" s="147"/>
      <c r="R15" s="150"/>
      <c r="S15" s="10"/>
    </row>
    <row r="16" spans="1:19" ht="19.899999999999999" customHeight="1" x14ac:dyDescent="0.15">
      <c r="A16" s="64">
        <v>10</v>
      </c>
      <c r="B16" s="145"/>
      <c r="C16" s="145"/>
      <c r="D16" s="79"/>
      <c r="E16" s="89"/>
      <c r="F16" s="146"/>
      <c r="G16" s="146"/>
      <c r="H16" s="146"/>
      <c r="I16" s="147"/>
      <c r="J16" s="147"/>
      <c r="K16" s="151"/>
      <c r="L16" s="149"/>
      <c r="M16" s="146"/>
      <c r="N16" s="146"/>
      <c r="O16" s="146"/>
      <c r="P16" s="147"/>
      <c r="Q16" s="147"/>
      <c r="R16" s="150"/>
      <c r="S16" s="10"/>
    </row>
    <row r="17" spans="1:19" ht="19.899999999999999" customHeight="1" x14ac:dyDescent="0.15">
      <c r="A17" s="64">
        <v>11</v>
      </c>
      <c r="B17" s="145"/>
      <c r="C17" s="145"/>
      <c r="D17" s="79"/>
      <c r="E17" s="89"/>
      <c r="F17" s="146"/>
      <c r="G17" s="146"/>
      <c r="H17" s="146"/>
      <c r="I17" s="147"/>
      <c r="J17" s="147"/>
      <c r="K17" s="151"/>
      <c r="L17" s="149"/>
      <c r="M17" s="146"/>
      <c r="N17" s="146"/>
      <c r="O17" s="146"/>
      <c r="P17" s="147"/>
      <c r="Q17" s="147"/>
      <c r="R17" s="150"/>
      <c r="S17" s="10"/>
    </row>
    <row r="18" spans="1:19" ht="19.899999999999999" customHeight="1" x14ac:dyDescent="0.15">
      <c r="A18" s="64">
        <v>12</v>
      </c>
      <c r="B18" s="145"/>
      <c r="C18" s="145"/>
      <c r="D18" s="79"/>
      <c r="E18" s="89"/>
      <c r="F18" s="146"/>
      <c r="G18" s="146"/>
      <c r="H18" s="146"/>
      <c r="I18" s="147"/>
      <c r="J18" s="147"/>
      <c r="K18" s="151"/>
      <c r="L18" s="149"/>
      <c r="M18" s="146"/>
      <c r="N18" s="146"/>
      <c r="O18" s="146"/>
      <c r="P18" s="147"/>
      <c r="Q18" s="147"/>
      <c r="R18" s="150"/>
      <c r="S18" s="10"/>
    </row>
    <row r="19" spans="1:19" ht="19.899999999999999" customHeight="1" x14ac:dyDescent="0.15">
      <c r="A19" s="64">
        <v>13</v>
      </c>
      <c r="B19" s="145"/>
      <c r="C19" s="145"/>
      <c r="D19" s="79"/>
      <c r="E19" s="89"/>
      <c r="F19" s="146"/>
      <c r="G19" s="146"/>
      <c r="H19" s="146"/>
      <c r="I19" s="147"/>
      <c r="J19" s="147"/>
      <c r="K19" s="151"/>
      <c r="L19" s="149"/>
      <c r="M19" s="146"/>
      <c r="N19" s="146"/>
      <c r="O19" s="146"/>
      <c r="P19" s="147"/>
      <c r="Q19" s="147"/>
      <c r="R19" s="150"/>
      <c r="S19" s="10"/>
    </row>
    <row r="20" spans="1:19" ht="19.899999999999999" customHeight="1" x14ac:dyDescent="0.15">
      <c r="A20" s="64">
        <v>14</v>
      </c>
      <c r="B20" s="145"/>
      <c r="C20" s="145"/>
      <c r="D20" s="79"/>
      <c r="E20" s="89"/>
      <c r="F20" s="146"/>
      <c r="G20" s="146"/>
      <c r="H20" s="146"/>
      <c r="I20" s="147"/>
      <c r="J20" s="147"/>
      <c r="K20" s="151"/>
      <c r="L20" s="149"/>
      <c r="M20" s="146"/>
      <c r="N20" s="146"/>
      <c r="O20" s="146"/>
      <c r="P20" s="147"/>
      <c r="Q20" s="147"/>
      <c r="R20" s="150"/>
      <c r="S20" s="10"/>
    </row>
    <row r="21" spans="1:19" ht="19.899999999999999" customHeight="1" x14ac:dyDescent="0.15">
      <c r="A21" s="64">
        <v>15</v>
      </c>
      <c r="B21" s="145"/>
      <c r="C21" s="145"/>
      <c r="D21" s="79"/>
      <c r="E21" s="89"/>
      <c r="F21" s="146"/>
      <c r="G21" s="146"/>
      <c r="H21" s="146"/>
      <c r="I21" s="147"/>
      <c r="J21" s="147"/>
      <c r="K21" s="151"/>
      <c r="L21" s="149"/>
      <c r="M21" s="146"/>
      <c r="N21" s="146"/>
      <c r="O21" s="146"/>
      <c r="P21" s="147"/>
      <c r="Q21" s="147"/>
      <c r="R21" s="150"/>
      <c r="S21" s="10"/>
    </row>
    <row r="22" spans="1:19" ht="19.899999999999999" customHeight="1" x14ac:dyDescent="0.15">
      <c r="A22" s="64">
        <v>16</v>
      </c>
      <c r="B22" s="145"/>
      <c r="C22" s="145"/>
      <c r="D22" s="79"/>
      <c r="E22" s="89"/>
      <c r="F22" s="146"/>
      <c r="G22" s="146"/>
      <c r="H22" s="146"/>
      <c r="I22" s="147"/>
      <c r="J22" s="147"/>
      <c r="K22" s="151"/>
      <c r="L22" s="149"/>
      <c r="M22" s="146"/>
      <c r="N22" s="146"/>
      <c r="O22" s="146"/>
      <c r="P22" s="147"/>
      <c r="Q22" s="147"/>
      <c r="R22" s="150"/>
      <c r="S22" s="10"/>
    </row>
    <row r="23" spans="1:19" ht="19.899999999999999" customHeight="1" x14ac:dyDescent="0.15">
      <c r="A23" s="64">
        <v>17</v>
      </c>
      <c r="B23" s="145"/>
      <c r="C23" s="145"/>
      <c r="D23" s="79"/>
      <c r="E23" s="89"/>
      <c r="F23" s="146"/>
      <c r="G23" s="146"/>
      <c r="H23" s="146"/>
      <c r="I23" s="147"/>
      <c r="J23" s="147"/>
      <c r="K23" s="151"/>
      <c r="L23" s="149"/>
      <c r="M23" s="146"/>
      <c r="N23" s="146"/>
      <c r="O23" s="146"/>
      <c r="P23" s="147"/>
      <c r="Q23" s="147"/>
      <c r="R23" s="150"/>
      <c r="S23" s="10"/>
    </row>
    <row r="24" spans="1:19" ht="19.899999999999999" customHeight="1" x14ac:dyDescent="0.15">
      <c r="A24" s="64">
        <v>18</v>
      </c>
      <c r="B24" s="145"/>
      <c r="C24" s="145"/>
      <c r="D24" s="79"/>
      <c r="E24" s="89"/>
      <c r="F24" s="146"/>
      <c r="G24" s="146"/>
      <c r="H24" s="146"/>
      <c r="I24" s="147"/>
      <c r="J24" s="147"/>
      <c r="K24" s="151"/>
      <c r="L24" s="149"/>
      <c r="M24" s="146"/>
      <c r="N24" s="146"/>
      <c r="O24" s="146"/>
      <c r="P24" s="147"/>
      <c r="Q24" s="147"/>
      <c r="R24" s="150"/>
      <c r="S24" s="10"/>
    </row>
    <row r="25" spans="1:19" ht="19.899999999999999" customHeight="1" x14ac:dyDescent="0.15">
      <c r="A25" s="64">
        <v>19</v>
      </c>
      <c r="B25" s="145"/>
      <c r="C25" s="145"/>
      <c r="D25" s="79"/>
      <c r="E25" s="89"/>
      <c r="F25" s="146"/>
      <c r="G25" s="146"/>
      <c r="H25" s="146"/>
      <c r="I25" s="147"/>
      <c r="J25" s="147"/>
      <c r="K25" s="151"/>
      <c r="L25" s="149"/>
      <c r="M25" s="146"/>
      <c r="N25" s="146"/>
      <c r="O25" s="146"/>
      <c r="P25" s="147"/>
      <c r="Q25" s="147"/>
      <c r="R25" s="150"/>
      <c r="S25" s="10"/>
    </row>
    <row r="26" spans="1:19" ht="19.899999999999999" customHeight="1" x14ac:dyDescent="0.15">
      <c r="A26" s="64">
        <v>20</v>
      </c>
      <c r="B26" s="145"/>
      <c r="C26" s="145"/>
      <c r="D26" s="79"/>
      <c r="E26" s="89"/>
      <c r="F26" s="146"/>
      <c r="G26" s="146"/>
      <c r="H26" s="146"/>
      <c r="I26" s="147"/>
      <c r="J26" s="147"/>
      <c r="K26" s="151"/>
      <c r="L26" s="149"/>
      <c r="M26" s="146"/>
      <c r="N26" s="146"/>
      <c r="O26" s="146"/>
      <c r="P26" s="147"/>
      <c r="Q26" s="147"/>
      <c r="R26" s="150"/>
      <c r="S26" s="10"/>
    </row>
    <row r="27" spans="1:19" ht="19.899999999999999" customHeight="1" x14ac:dyDescent="0.15">
      <c r="A27" s="64">
        <v>21</v>
      </c>
      <c r="B27" s="145"/>
      <c r="C27" s="145"/>
      <c r="D27" s="79"/>
      <c r="E27" s="89"/>
      <c r="F27" s="146"/>
      <c r="G27" s="146"/>
      <c r="H27" s="146"/>
      <c r="I27" s="147"/>
      <c r="J27" s="147"/>
      <c r="K27" s="151"/>
      <c r="L27" s="149"/>
      <c r="M27" s="146"/>
      <c r="N27" s="146"/>
      <c r="O27" s="146"/>
      <c r="P27" s="147"/>
      <c r="Q27" s="147"/>
      <c r="R27" s="150"/>
      <c r="S27" s="10"/>
    </row>
    <row r="28" spans="1:19" ht="19.899999999999999" customHeight="1" x14ac:dyDescent="0.15">
      <c r="A28" s="64">
        <v>22</v>
      </c>
      <c r="B28" s="145"/>
      <c r="C28" s="145"/>
      <c r="D28" s="79"/>
      <c r="E28" s="89"/>
      <c r="F28" s="146"/>
      <c r="G28" s="146"/>
      <c r="H28" s="146"/>
      <c r="I28" s="147"/>
      <c r="J28" s="147"/>
      <c r="K28" s="151"/>
      <c r="L28" s="149"/>
      <c r="M28" s="146"/>
      <c r="N28" s="146"/>
      <c r="O28" s="146"/>
      <c r="P28" s="147"/>
      <c r="Q28" s="147"/>
      <c r="R28" s="150"/>
      <c r="S28" s="10"/>
    </row>
    <row r="29" spans="1:19" ht="19.899999999999999" customHeight="1" x14ac:dyDescent="0.15">
      <c r="A29" s="64">
        <v>23</v>
      </c>
      <c r="B29" s="145"/>
      <c r="C29" s="145"/>
      <c r="D29" s="79"/>
      <c r="E29" s="89"/>
      <c r="F29" s="146"/>
      <c r="G29" s="146"/>
      <c r="H29" s="146"/>
      <c r="I29" s="147"/>
      <c r="J29" s="147"/>
      <c r="K29" s="151"/>
      <c r="L29" s="149"/>
      <c r="M29" s="146"/>
      <c r="N29" s="146"/>
      <c r="O29" s="146"/>
      <c r="P29" s="147"/>
      <c r="Q29" s="147"/>
      <c r="R29" s="150"/>
      <c r="S29" s="10"/>
    </row>
    <row r="30" spans="1:19" ht="19.899999999999999" customHeight="1" x14ac:dyDescent="0.15">
      <c r="A30" s="64">
        <v>24</v>
      </c>
      <c r="B30" s="145"/>
      <c r="C30" s="145"/>
      <c r="D30" s="79"/>
      <c r="E30" s="89"/>
      <c r="F30" s="146"/>
      <c r="G30" s="146"/>
      <c r="H30" s="146"/>
      <c r="I30" s="147"/>
      <c r="J30" s="147"/>
      <c r="K30" s="151"/>
      <c r="L30" s="149"/>
      <c r="M30" s="146"/>
      <c r="N30" s="146"/>
      <c r="O30" s="146"/>
      <c r="P30" s="147"/>
      <c r="Q30" s="147"/>
      <c r="R30" s="150"/>
      <c r="S30" s="10"/>
    </row>
    <row r="31" spans="1:19" ht="19.899999999999999" customHeight="1" x14ac:dyDescent="0.15">
      <c r="A31" s="64">
        <v>25</v>
      </c>
      <c r="B31" s="145"/>
      <c r="C31" s="145"/>
      <c r="D31" s="79"/>
      <c r="E31" s="89"/>
      <c r="F31" s="146"/>
      <c r="G31" s="146"/>
      <c r="H31" s="146"/>
      <c r="I31" s="147"/>
      <c r="J31" s="147"/>
      <c r="K31" s="151"/>
      <c r="L31" s="149"/>
      <c r="M31" s="146"/>
      <c r="N31" s="146"/>
      <c r="O31" s="146"/>
      <c r="P31" s="147"/>
      <c r="Q31" s="147"/>
      <c r="R31" s="150"/>
      <c r="S31" s="10"/>
    </row>
    <row r="32" spans="1:19" ht="19.899999999999999" customHeight="1" x14ac:dyDescent="0.15">
      <c r="A32" s="64">
        <v>26</v>
      </c>
      <c r="B32" s="145"/>
      <c r="C32" s="145"/>
      <c r="D32" s="79"/>
      <c r="E32" s="89"/>
      <c r="F32" s="146"/>
      <c r="G32" s="146"/>
      <c r="H32" s="146"/>
      <c r="I32" s="147"/>
      <c r="J32" s="147"/>
      <c r="K32" s="151"/>
      <c r="L32" s="149"/>
      <c r="M32" s="146"/>
      <c r="N32" s="146"/>
      <c r="O32" s="146"/>
      <c r="P32" s="147"/>
      <c r="Q32" s="147"/>
      <c r="R32" s="150"/>
      <c r="S32" s="10"/>
    </row>
    <row r="33" spans="1:19" ht="19.899999999999999" customHeight="1" x14ac:dyDescent="0.15">
      <c r="A33" s="64">
        <v>27</v>
      </c>
      <c r="B33" s="145"/>
      <c r="C33" s="145"/>
      <c r="D33" s="79"/>
      <c r="E33" s="89"/>
      <c r="F33" s="146"/>
      <c r="G33" s="146"/>
      <c r="H33" s="146"/>
      <c r="I33" s="147"/>
      <c r="J33" s="147"/>
      <c r="K33" s="151"/>
      <c r="L33" s="149"/>
      <c r="M33" s="146"/>
      <c r="N33" s="146"/>
      <c r="O33" s="146"/>
      <c r="P33" s="147"/>
      <c r="Q33" s="147"/>
      <c r="R33" s="150"/>
      <c r="S33" s="10"/>
    </row>
    <row r="34" spans="1:19" ht="19.899999999999999" customHeight="1" x14ac:dyDescent="0.15">
      <c r="A34" s="64">
        <v>28</v>
      </c>
      <c r="B34" s="145"/>
      <c r="C34" s="145"/>
      <c r="D34" s="79"/>
      <c r="E34" s="89"/>
      <c r="F34" s="146"/>
      <c r="G34" s="146"/>
      <c r="H34" s="146"/>
      <c r="I34" s="147"/>
      <c r="J34" s="147"/>
      <c r="K34" s="151"/>
      <c r="L34" s="149"/>
      <c r="M34" s="146"/>
      <c r="N34" s="146"/>
      <c r="O34" s="146"/>
      <c r="P34" s="147"/>
      <c r="Q34" s="147"/>
      <c r="R34" s="150"/>
      <c r="S34" s="10"/>
    </row>
    <row r="35" spans="1:19" ht="19.899999999999999" customHeight="1" x14ac:dyDescent="0.15">
      <c r="A35" s="64">
        <v>29</v>
      </c>
      <c r="B35" s="145"/>
      <c r="C35" s="145"/>
      <c r="D35" s="79"/>
      <c r="E35" s="89"/>
      <c r="F35" s="146"/>
      <c r="G35" s="146"/>
      <c r="H35" s="146"/>
      <c r="I35" s="147"/>
      <c r="J35" s="147"/>
      <c r="K35" s="151"/>
      <c r="L35" s="149"/>
      <c r="M35" s="146"/>
      <c r="N35" s="146"/>
      <c r="O35" s="146"/>
      <c r="P35" s="147"/>
      <c r="Q35" s="147"/>
      <c r="R35" s="150"/>
      <c r="S35" s="10"/>
    </row>
    <row r="36" spans="1:19" ht="19.899999999999999" customHeight="1" x14ac:dyDescent="0.15">
      <c r="A36" s="64">
        <v>30</v>
      </c>
      <c r="B36" s="145"/>
      <c r="C36" s="145"/>
      <c r="D36" s="79"/>
      <c r="E36" s="89"/>
      <c r="F36" s="146"/>
      <c r="G36" s="146"/>
      <c r="H36" s="146"/>
      <c r="I36" s="147"/>
      <c r="J36" s="147"/>
      <c r="K36" s="151"/>
      <c r="L36" s="149"/>
      <c r="M36" s="146"/>
      <c r="N36" s="146"/>
      <c r="O36" s="146"/>
      <c r="P36" s="147"/>
      <c r="Q36" s="147"/>
      <c r="R36" s="150"/>
      <c r="S36" s="10"/>
    </row>
    <row r="37" spans="1:19" ht="19.899999999999999" customHeight="1" x14ac:dyDescent="0.15">
      <c r="A37" s="65">
        <v>31</v>
      </c>
      <c r="B37" s="145"/>
      <c r="C37" s="145"/>
      <c r="D37" s="80"/>
      <c r="E37" s="91"/>
      <c r="F37" s="146"/>
      <c r="G37" s="146"/>
      <c r="H37" s="146"/>
      <c r="I37" s="147"/>
      <c r="J37" s="147"/>
      <c r="K37" s="151"/>
      <c r="L37" s="149"/>
      <c r="M37" s="146"/>
      <c r="N37" s="146"/>
      <c r="O37" s="146"/>
      <c r="P37" s="147"/>
      <c r="Q37" s="147"/>
      <c r="R37" s="150"/>
      <c r="S37" s="10"/>
    </row>
    <row r="38" spans="1:19" ht="19.899999999999999" customHeight="1" x14ac:dyDescent="0.15">
      <c r="A38" s="63" t="s">
        <v>8</v>
      </c>
      <c r="B38" s="132" t="e">
        <f t="shared" ref="B38:Q38" si="0">AVERAGE(B7:B37)</f>
        <v>#DIV/0!</v>
      </c>
      <c r="C38" s="133" t="e">
        <f t="shared" si="0"/>
        <v>#DIV/0!</v>
      </c>
      <c r="D38" s="93" t="s">
        <v>50</v>
      </c>
      <c r="E38" s="94" t="e">
        <f t="shared" si="0"/>
        <v>#DIV/0!</v>
      </c>
      <c r="F38" s="94" t="e">
        <f t="shared" si="0"/>
        <v>#DIV/0!</v>
      </c>
      <c r="G38" s="95" t="e">
        <f t="shared" si="0"/>
        <v>#DIV/0!</v>
      </c>
      <c r="H38" s="95" t="e">
        <f t="shared" si="0"/>
        <v>#DIV/0!</v>
      </c>
      <c r="I38" s="96" t="e">
        <f t="shared" si="0"/>
        <v>#DIV/0!</v>
      </c>
      <c r="J38" s="96" t="e">
        <f t="shared" si="0"/>
        <v>#DIV/0!</v>
      </c>
      <c r="K38" s="92" t="e">
        <f t="shared" si="0"/>
        <v>#DIV/0!</v>
      </c>
      <c r="L38" s="93" t="e">
        <f t="shared" si="0"/>
        <v>#DIV/0!</v>
      </c>
      <c r="M38" s="94" t="e">
        <f t="shared" si="0"/>
        <v>#DIV/0!</v>
      </c>
      <c r="N38" s="95" t="e">
        <f t="shared" si="0"/>
        <v>#DIV/0!</v>
      </c>
      <c r="O38" s="95" t="e">
        <f t="shared" si="0"/>
        <v>#DIV/0!</v>
      </c>
      <c r="P38" s="96" t="e">
        <f t="shared" si="0"/>
        <v>#DIV/0!</v>
      </c>
      <c r="Q38" s="96" t="e">
        <f t="shared" si="0"/>
        <v>#DIV/0!</v>
      </c>
      <c r="R38" s="97" t="e">
        <f>AVERAGE(R7:R37)</f>
        <v>#DIV/0!</v>
      </c>
    </row>
    <row r="39" spans="1:19" ht="19.899999999999999" customHeight="1" x14ac:dyDescent="0.15">
      <c r="A39" s="64" t="s">
        <v>9</v>
      </c>
      <c r="B39" s="134">
        <f t="shared" ref="B39:C39" si="1">MAX(B7:B37)</f>
        <v>0</v>
      </c>
      <c r="C39" s="135">
        <f t="shared" si="1"/>
        <v>0</v>
      </c>
      <c r="D39" s="99" t="s">
        <v>50</v>
      </c>
      <c r="E39" s="89">
        <f t="shared" ref="E39:Q39" si="2">MAX(E7:E37)</f>
        <v>0</v>
      </c>
      <c r="F39" s="89">
        <f t="shared" si="2"/>
        <v>0</v>
      </c>
      <c r="G39" s="100">
        <f t="shared" si="2"/>
        <v>0</v>
      </c>
      <c r="H39" s="100">
        <f t="shared" si="2"/>
        <v>0</v>
      </c>
      <c r="I39" s="101">
        <f t="shared" si="2"/>
        <v>0</v>
      </c>
      <c r="J39" s="101">
        <f t="shared" si="2"/>
        <v>0</v>
      </c>
      <c r="K39" s="98">
        <f t="shared" si="2"/>
        <v>0</v>
      </c>
      <c r="L39" s="99">
        <f t="shared" si="2"/>
        <v>0</v>
      </c>
      <c r="M39" s="89">
        <f t="shared" si="2"/>
        <v>0</v>
      </c>
      <c r="N39" s="100">
        <f t="shared" si="2"/>
        <v>0</v>
      </c>
      <c r="O39" s="100">
        <f t="shared" si="2"/>
        <v>0</v>
      </c>
      <c r="P39" s="101">
        <f t="shared" si="2"/>
        <v>0</v>
      </c>
      <c r="Q39" s="101">
        <f t="shared" si="2"/>
        <v>0</v>
      </c>
      <c r="R39" s="102">
        <f>MAX(R7:R37)</f>
        <v>0</v>
      </c>
    </row>
    <row r="40" spans="1:19" ht="19.899999999999999" customHeight="1" x14ac:dyDescent="0.15">
      <c r="A40" s="66" t="s">
        <v>10</v>
      </c>
      <c r="B40" s="136">
        <f t="shared" ref="B40:C40" si="3">MIN(B7:B37)</f>
        <v>0</v>
      </c>
      <c r="C40" s="137">
        <f t="shared" si="3"/>
        <v>0</v>
      </c>
      <c r="D40" s="104" t="s">
        <v>50</v>
      </c>
      <c r="E40" s="105">
        <f t="shared" ref="E40:R40" si="4">MIN(E7:E37)</f>
        <v>0</v>
      </c>
      <c r="F40" s="105">
        <f t="shared" si="4"/>
        <v>0</v>
      </c>
      <c r="G40" s="106">
        <f t="shared" si="4"/>
        <v>0</v>
      </c>
      <c r="H40" s="106">
        <f t="shared" si="4"/>
        <v>0</v>
      </c>
      <c r="I40" s="107">
        <f t="shared" si="4"/>
        <v>0</v>
      </c>
      <c r="J40" s="107">
        <f t="shared" si="4"/>
        <v>0</v>
      </c>
      <c r="K40" s="103">
        <f t="shared" si="4"/>
        <v>0</v>
      </c>
      <c r="L40" s="104">
        <f t="shared" si="4"/>
        <v>0</v>
      </c>
      <c r="M40" s="105">
        <f t="shared" si="4"/>
        <v>0</v>
      </c>
      <c r="N40" s="106">
        <f t="shared" si="4"/>
        <v>0</v>
      </c>
      <c r="O40" s="106">
        <f t="shared" si="4"/>
        <v>0</v>
      </c>
      <c r="P40" s="107">
        <f t="shared" si="4"/>
        <v>0</v>
      </c>
      <c r="Q40" s="107">
        <f t="shared" si="4"/>
        <v>0</v>
      </c>
      <c r="R40" s="108">
        <f t="shared" si="4"/>
        <v>0</v>
      </c>
    </row>
    <row r="41" spans="1:19" ht="19.899999999999999" customHeight="1" thickBot="1" x14ac:dyDescent="0.2">
      <c r="A41" s="67" t="s">
        <v>11</v>
      </c>
      <c r="B41" s="71" t="s">
        <v>50</v>
      </c>
      <c r="C41" s="72" t="s">
        <v>50</v>
      </c>
      <c r="D41" s="70" t="s">
        <v>50</v>
      </c>
      <c r="E41" s="109" t="s">
        <v>50</v>
      </c>
      <c r="F41" s="109">
        <v>150</v>
      </c>
      <c r="G41" s="110" t="s">
        <v>48</v>
      </c>
      <c r="H41" s="111">
        <v>159.69999999999999</v>
      </c>
      <c r="I41" s="111">
        <v>44.9</v>
      </c>
      <c r="J41" s="111">
        <v>6.5</v>
      </c>
      <c r="K41" s="112">
        <v>300000</v>
      </c>
      <c r="L41" s="113" t="s">
        <v>50</v>
      </c>
      <c r="M41" s="109">
        <v>4.4000000000000004</v>
      </c>
      <c r="N41" s="110" t="s">
        <v>49</v>
      </c>
      <c r="O41" s="111">
        <v>2.6</v>
      </c>
      <c r="P41" s="111">
        <v>13.7</v>
      </c>
      <c r="Q41" s="111">
        <v>0.43</v>
      </c>
      <c r="R41" s="114">
        <v>3000</v>
      </c>
    </row>
    <row r="42" spans="1:19" x14ac:dyDescent="0.15">
      <c r="B42" s="11">
        <f>SUM(B7:B37)</f>
        <v>0</v>
      </c>
      <c r="C42" s="11">
        <f>SUM(C7:C37)</f>
        <v>0</v>
      </c>
      <c r="D42" s="11"/>
    </row>
  </sheetData>
  <mergeCells count="7">
    <mergeCell ref="A2:R2"/>
    <mergeCell ref="A4:F4"/>
    <mergeCell ref="A5:A6"/>
    <mergeCell ref="B5:B6"/>
    <mergeCell ref="C5:C6"/>
    <mergeCell ref="D5:K5"/>
    <mergeCell ref="L5:R5"/>
  </mergeCells>
  <phoneticPr fontId="8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9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S42"/>
  <sheetViews>
    <sheetView view="pageBreakPreview" zoomScale="120" zoomScaleNormal="120" zoomScaleSheetLayoutView="120" workbookViewId="0">
      <selection activeCell="A5" sqref="A5:A6"/>
    </sheetView>
  </sheetViews>
  <sheetFormatPr defaultColWidth="10" defaultRowHeight="13.5" x14ac:dyDescent="0.15"/>
  <cols>
    <col min="1" max="1" width="4.5" style="1" customWidth="1"/>
    <col min="2" max="3" width="7.625" style="1" customWidth="1"/>
    <col min="4" max="5" width="4.25" style="1" customWidth="1"/>
    <col min="6" max="8" width="5" style="1" customWidth="1"/>
    <col min="9" max="9" width="6" style="1" customWidth="1"/>
    <col min="10" max="10" width="5.875" style="1" customWidth="1"/>
    <col min="11" max="11" width="7.375" style="1" customWidth="1"/>
    <col min="12" max="15" width="4.25" style="1" customWidth="1"/>
    <col min="16" max="16" width="6" style="1" customWidth="1"/>
    <col min="17" max="17" width="5.375" style="1" customWidth="1"/>
    <col min="18" max="18" width="6" style="1" customWidth="1"/>
    <col min="19" max="19" width="8.75" style="1" customWidth="1"/>
    <col min="20" max="60" width="5.125" style="1" customWidth="1"/>
    <col min="61" max="16384" width="10" style="1"/>
  </cols>
  <sheetData>
    <row r="2" spans="1:19" ht="25.5" x14ac:dyDescent="0.3">
      <c r="A2" s="153" t="s">
        <v>52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4" spans="1:19" ht="16.149999999999999" customHeight="1" thickBot="1" x14ac:dyDescent="0.2">
      <c r="A4" s="154" t="s">
        <v>62</v>
      </c>
      <c r="B4" s="154"/>
      <c r="C4" s="154"/>
      <c r="D4" s="154"/>
      <c r="E4" s="154"/>
      <c r="F4" s="154"/>
      <c r="G4" s="2"/>
      <c r="H4" s="2"/>
      <c r="I4" s="2"/>
      <c r="J4" s="3"/>
      <c r="K4" s="4"/>
      <c r="R4" s="62" t="s">
        <v>47</v>
      </c>
    </row>
    <row r="5" spans="1:19" s="5" customFormat="1" ht="24" customHeight="1" x14ac:dyDescent="0.15">
      <c r="A5" s="155" t="s">
        <v>0</v>
      </c>
      <c r="B5" s="157" t="s">
        <v>45</v>
      </c>
      <c r="C5" s="159" t="s">
        <v>46</v>
      </c>
      <c r="D5" s="161" t="s">
        <v>1</v>
      </c>
      <c r="E5" s="162"/>
      <c r="F5" s="162"/>
      <c r="G5" s="162"/>
      <c r="H5" s="162"/>
      <c r="I5" s="162"/>
      <c r="J5" s="162"/>
      <c r="K5" s="163"/>
      <c r="L5" s="164" t="s">
        <v>2</v>
      </c>
      <c r="M5" s="165"/>
      <c r="N5" s="166"/>
      <c r="O5" s="166"/>
      <c r="P5" s="166"/>
      <c r="Q5" s="166"/>
      <c r="R5" s="167"/>
    </row>
    <row r="6" spans="1:19" s="5" customFormat="1" ht="26.25" customHeight="1" x14ac:dyDescent="0.15">
      <c r="A6" s="156"/>
      <c r="B6" s="158"/>
      <c r="C6" s="160"/>
      <c r="D6" s="69" t="s">
        <v>51</v>
      </c>
      <c r="E6" s="9" t="s">
        <v>13</v>
      </c>
      <c r="F6" s="9" t="s">
        <v>3</v>
      </c>
      <c r="G6" s="68" t="s">
        <v>12</v>
      </c>
      <c r="H6" s="7" t="s">
        <v>4</v>
      </c>
      <c r="I6" s="7" t="s">
        <v>5</v>
      </c>
      <c r="J6" s="7" t="s">
        <v>6</v>
      </c>
      <c r="K6" s="8" t="s">
        <v>7</v>
      </c>
      <c r="L6" s="6" t="s">
        <v>13</v>
      </c>
      <c r="M6" s="9" t="s">
        <v>3</v>
      </c>
      <c r="N6" s="68" t="s">
        <v>12</v>
      </c>
      <c r="O6" s="7" t="s">
        <v>4</v>
      </c>
      <c r="P6" s="7" t="s">
        <v>5</v>
      </c>
      <c r="Q6" s="7" t="s">
        <v>6</v>
      </c>
      <c r="R6" s="81" t="s">
        <v>7</v>
      </c>
    </row>
    <row r="7" spans="1:19" ht="19.899999999999999" customHeight="1" x14ac:dyDescent="0.15">
      <c r="A7" s="63">
        <v>1</v>
      </c>
      <c r="B7" s="145"/>
      <c r="C7" s="145"/>
      <c r="D7" s="78"/>
      <c r="E7" s="83"/>
      <c r="F7" s="146"/>
      <c r="G7" s="146"/>
      <c r="H7" s="146"/>
      <c r="I7" s="147"/>
      <c r="J7" s="147"/>
      <c r="K7" s="148"/>
      <c r="L7" s="149"/>
      <c r="M7" s="146"/>
      <c r="N7" s="146"/>
      <c r="O7" s="146"/>
      <c r="P7" s="147"/>
      <c r="Q7" s="147"/>
      <c r="R7" s="150"/>
      <c r="S7" s="10"/>
    </row>
    <row r="8" spans="1:19" ht="19.899999999999999" customHeight="1" x14ac:dyDescent="0.15">
      <c r="A8" s="64">
        <v>2</v>
      </c>
      <c r="B8" s="145"/>
      <c r="C8" s="145"/>
      <c r="D8" s="79"/>
      <c r="E8" s="89"/>
      <c r="F8" s="146"/>
      <c r="G8" s="146"/>
      <c r="H8" s="146"/>
      <c r="I8" s="147"/>
      <c r="J8" s="147"/>
      <c r="K8" s="151"/>
      <c r="L8" s="149"/>
      <c r="M8" s="146"/>
      <c r="N8" s="146"/>
      <c r="O8" s="146"/>
      <c r="P8" s="147"/>
      <c r="Q8" s="147"/>
      <c r="R8" s="150"/>
      <c r="S8" s="10"/>
    </row>
    <row r="9" spans="1:19" ht="19.899999999999999" customHeight="1" x14ac:dyDescent="0.15">
      <c r="A9" s="64">
        <v>3</v>
      </c>
      <c r="B9" s="145"/>
      <c r="C9" s="145"/>
      <c r="D9" s="79"/>
      <c r="E9" s="89"/>
      <c r="F9" s="146"/>
      <c r="G9" s="146"/>
      <c r="H9" s="146"/>
      <c r="I9" s="147"/>
      <c r="J9" s="147"/>
      <c r="K9" s="151"/>
      <c r="L9" s="149"/>
      <c r="M9" s="146"/>
      <c r="N9" s="146"/>
      <c r="O9" s="146"/>
      <c r="P9" s="147"/>
      <c r="Q9" s="147"/>
      <c r="R9" s="150"/>
      <c r="S9" s="10"/>
    </row>
    <row r="10" spans="1:19" ht="19.899999999999999" customHeight="1" x14ac:dyDescent="0.15">
      <c r="A10" s="64">
        <v>4</v>
      </c>
      <c r="B10" s="145"/>
      <c r="C10" s="145"/>
      <c r="D10" s="79"/>
      <c r="E10" s="89"/>
      <c r="F10" s="146"/>
      <c r="G10" s="146"/>
      <c r="H10" s="146"/>
      <c r="I10" s="147"/>
      <c r="J10" s="147"/>
      <c r="K10" s="151"/>
      <c r="L10" s="149"/>
      <c r="M10" s="146"/>
      <c r="N10" s="146"/>
      <c r="O10" s="146"/>
      <c r="P10" s="147"/>
      <c r="Q10" s="147"/>
      <c r="R10" s="150"/>
      <c r="S10" s="10"/>
    </row>
    <row r="11" spans="1:19" ht="19.899999999999999" customHeight="1" x14ac:dyDescent="0.15">
      <c r="A11" s="64">
        <v>5</v>
      </c>
      <c r="B11" s="145"/>
      <c r="C11" s="145"/>
      <c r="D11" s="79"/>
      <c r="E11" s="89"/>
      <c r="F11" s="146"/>
      <c r="G11" s="146"/>
      <c r="H11" s="146"/>
      <c r="I11" s="147"/>
      <c r="J11" s="147"/>
      <c r="K11" s="151"/>
      <c r="L11" s="149"/>
      <c r="M11" s="146"/>
      <c r="N11" s="146"/>
      <c r="O11" s="146"/>
      <c r="P11" s="147"/>
      <c r="Q11" s="147"/>
      <c r="R11" s="150"/>
      <c r="S11" s="10"/>
    </row>
    <row r="12" spans="1:19" ht="19.899999999999999" customHeight="1" x14ac:dyDescent="0.15">
      <c r="A12" s="64">
        <v>6</v>
      </c>
      <c r="B12" s="145"/>
      <c r="C12" s="145"/>
      <c r="D12" s="79"/>
      <c r="E12" s="89"/>
      <c r="F12" s="146"/>
      <c r="G12" s="146"/>
      <c r="H12" s="146"/>
      <c r="I12" s="147"/>
      <c r="J12" s="147"/>
      <c r="K12" s="151"/>
      <c r="L12" s="149"/>
      <c r="M12" s="146"/>
      <c r="N12" s="146"/>
      <c r="O12" s="146"/>
      <c r="P12" s="147"/>
      <c r="Q12" s="147"/>
      <c r="R12" s="150"/>
      <c r="S12" s="10"/>
    </row>
    <row r="13" spans="1:19" ht="19.899999999999999" customHeight="1" x14ac:dyDescent="0.15">
      <c r="A13" s="64">
        <v>7</v>
      </c>
      <c r="B13" s="145"/>
      <c r="C13" s="145"/>
      <c r="D13" s="79"/>
      <c r="E13" s="89"/>
      <c r="F13" s="146"/>
      <c r="G13" s="146"/>
      <c r="H13" s="146"/>
      <c r="I13" s="147"/>
      <c r="J13" s="147"/>
      <c r="K13" s="151"/>
      <c r="L13" s="149"/>
      <c r="M13" s="146"/>
      <c r="N13" s="146"/>
      <c r="O13" s="146"/>
      <c r="P13" s="147"/>
      <c r="Q13" s="147"/>
      <c r="R13" s="150"/>
      <c r="S13" s="10"/>
    </row>
    <row r="14" spans="1:19" ht="19.899999999999999" customHeight="1" x14ac:dyDescent="0.15">
      <c r="A14" s="64">
        <v>8</v>
      </c>
      <c r="B14" s="145"/>
      <c r="C14" s="145"/>
      <c r="D14" s="79"/>
      <c r="E14" s="89"/>
      <c r="F14" s="146"/>
      <c r="G14" s="146"/>
      <c r="H14" s="146"/>
      <c r="I14" s="147"/>
      <c r="J14" s="147"/>
      <c r="K14" s="151"/>
      <c r="L14" s="149"/>
      <c r="M14" s="146"/>
      <c r="N14" s="146"/>
      <c r="O14" s="146"/>
      <c r="P14" s="147"/>
      <c r="Q14" s="147"/>
      <c r="R14" s="150"/>
      <c r="S14" s="10"/>
    </row>
    <row r="15" spans="1:19" ht="19.899999999999999" customHeight="1" x14ac:dyDescent="0.15">
      <c r="A15" s="64">
        <v>9</v>
      </c>
      <c r="B15" s="145"/>
      <c r="C15" s="145"/>
      <c r="D15" s="79"/>
      <c r="E15" s="89"/>
      <c r="F15" s="146"/>
      <c r="G15" s="146"/>
      <c r="H15" s="146"/>
      <c r="I15" s="147"/>
      <c r="J15" s="147"/>
      <c r="K15" s="151"/>
      <c r="L15" s="149"/>
      <c r="M15" s="146"/>
      <c r="N15" s="146"/>
      <c r="O15" s="146"/>
      <c r="P15" s="147"/>
      <c r="Q15" s="147"/>
      <c r="R15" s="150"/>
      <c r="S15" s="10"/>
    </row>
    <row r="16" spans="1:19" ht="19.899999999999999" customHeight="1" x14ac:dyDescent="0.15">
      <c r="A16" s="64">
        <v>10</v>
      </c>
      <c r="B16" s="145"/>
      <c r="C16" s="145"/>
      <c r="D16" s="79"/>
      <c r="E16" s="89"/>
      <c r="F16" s="146"/>
      <c r="G16" s="146"/>
      <c r="H16" s="146"/>
      <c r="I16" s="147"/>
      <c r="J16" s="147"/>
      <c r="K16" s="151"/>
      <c r="L16" s="149"/>
      <c r="M16" s="146"/>
      <c r="N16" s="146"/>
      <c r="O16" s="146"/>
      <c r="P16" s="147"/>
      <c r="Q16" s="147"/>
      <c r="R16" s="150"/>
      <c r="S16" s="10"/>
    </row>
    <row r="17" spans="1:19" ht="19.899999999999999" customHeight="1" x14ac:dyDescent="0.15">
      <c r="A17" s="64">
        <v>11</v>
      </c>
      <c r="B17" s="145"/>
      <c r="C17" s="145"/>
      <c r="D17" s="79"/>
      <c r="E17" s="89"/>
      <c r="F17" s="146"/>
      <c r="G17" s="146"/>
      <c r="H17" s="146"/>
      <c r="I17" s="147"/>
      <c r="J17" s="147"/>
      <c r="K17" s="151"/>
      <c r="L17" s="149"/>
      <c r="M17" s="146"/>
      <c r="N17" s="146"/>
      <c r="O17" s="146"/>
      <c r="P17" s="147"/>
      <c r="Q17" s="147"/>
      <c r="R17" s="150"/>
      <c r="S17" s="10"/>
    </row>
    <row r="18" spans="1:19" ht="19.899999999999999" customHeight="1" x14ac:dyDescent="0.15">
      <c r="A18" s="64">
        <v>12</v>
      </c>
      <c r="B18" s="145"/>
      <c r="C18" s="145"/>
      <c r="D18" s="79"/>
      <c r="E18" s="89"/>
      <c r="F18" s="146"/>
      <c r="G18" s="146"/>
      <c r="H18" s="146"/>
      <c r="I18" s="147"/>
      <c r="J18" s="147"/>
      <c r="K18" s="151"/>
      <c r="L18" s="149"/>
      <c r="M18" s="146"/>
      <c r="N18" s="146"/>
      <c r="O18" s="146"/>
      <c r="P18" s="147"/>
      <c r="Q18" s="147"/>
      <c r="R18" s="150"/>
      <c r="S18" s="10"/>
    </row>
    <row r="19" spans="1:19" ht="19.899999999999999" customHeight="1" x14ac:dyDescent="0.15">
      <c r="A19" s="64">
        <v>13</v>
      </c>
      <c r="B19" s="145"/>
      <c r="C19" s="145"/>
      <c r="D19" s="79"/>
      <c r="E19" s="89"/>
      <c r="F19" s="146"/>
      <c r="G19" s="146"/>
      <c r="H19" s="146"/>
      <c r="I19" s="147"/>
      <c r="J19" s="147"/>
      <c r="K19" s="151"/>
      <c r="L19" s="149"/>
      <c r="M19" s="146"/>
      <c r="N19" s="146"/>
      <c r="O19" s="146"/>
      <c r="P19" s="147"/>
      <c r="Q19" s="147"/>
      <c r="R19" s="150"/>
      <c r="S19" s="10"/>
    </row>
    <row r="20" spans="1:19" ht="19.899999999999999" customHeight="1" x14ac:dyDescent="0.15">
      <c r="A20" s="64">
        <v>14</v>
      </c>
      <c r="B20" s="145"/>
      <c r="C20" s="145"/>
      <c r="D20" s="79"/>
      <c r="E20" s="89"/>
      <c r="F20" s="146"/>
      <c r="G20" s="146"/>
      <c r="H20" s="146"/>
      <c r="I20" s="147"/>
      <c r="J20" s="147"/>
      <c r="K20" s="151"/>
      <c r="L20" s="149"/>
      <c r="M20" s="146"/>
      <c r="N20" s="146"/>
      <c r="O20" s="146"/>
      <c r="P20" s="147"/>
      <c r="Q20" s="147"/>
      <c r="R20" s="150"/>
      <c r="S20" s="10"/>
    </row>
    <row r="21" spans="1:19" ht="19.899999999999999" customHeight="1" x14ac:dyDescent="0.15">
      <c r="A21" s="64">
        <v>15</v>
      </c>
      <c r="B21" s="145"/>
      <c r="C21" s="145"/>
      <c r="D21" s="79"/>
      <c r="E21" s="89"/>
      <c r="F21" s="146"/>
      <c r="G21" s="146"/>
      <c r="H21" s="146"/>
      <c r="I21" s="147"/>
      <c r="J21" s="147"/>
      <c r="K21" s="151"/>
      <c r="L21" s="149"/>
      <c r="M21" s="146"/>
      <c r="N21" s="146"/>
      <c r="O21" s="146"/>
      <c r="P21" s="147"/>
      <c r="Q21" s="147"/>
      <c r="R21" s="150"/>
      <c r="S21" s="10"/>
    </row>
    <row r="22" spans="1:19" ht="19.899999999999999" customHeight="1" x14ac:dyDescent="0.15">
      <c r="A22" s="64">
        <v>16</v>
      </c>
      <c r="B22" s="145"/>
      <c r="C22" s="145"/>
      <c r="D22" s="79"/>
      <c r="E22" s="89"/>
      <c r="F22" s="146"/>
      <c r="G22" s="146"/>
      <c r="H22" s="146"/>
      <c r="I22" s="147"/>
      <c r="J22" s="147"/>
      <c r="K22" s="151"/>
      <c r="L22" s="149"/>
      <c r="M22" s="146"/>
      <c r="N22" s="146"/>
      <c r="O22" s="146"/>
      <c r="P22" s="147"/>
      <c r="Q22" s="147"/>
      <c r="R22" s="150"/>
      <c r="S22" s="10"/>
    </row>
    <row r="23" spans="1:19" ht="19.899999999999999" customHeight="1" x14ac:dyDescent="0.15">
      <c r="A23" s="64">
        <v>17</v>
      </c>
      <c r="B23" s="145"/>
      <c r="C23" s="145"/>
      <c r="D23" s="79"/>
      <c r="E23" s="89"/>
      <c r="F23" s="146"/>
      <c r="G23" s="146"/>
      <c r="H23" s="146"/>
      <c r="I23" s="147"/>
      <c r="J23" s="147"/>
      <c r="K23" s="151"/>
      <c r="L23" s="149"/>
      <c r="M23" s="146"/>
      <c r="N23" s="146"/>
      <c r="O23" s="146"/>
      <c r="P23" s="147"/>
      <c r="Q23" s="147"/>
      <c r="R23" s="150"/>
      <c r="S23" s="10"/>
    </row>
    <row r="24" spans="1:19" ht="19.899999999999999" customHeight="1" x14ac:dyDescent="0.15">
      <c r="A24" s="64">
        <v>18</v>
      </c>
      <c r="B24" s="145"/>
      <c r="C24" s="145"/>
      <c r="D24" s="79"/>
      <c r="E24" s="89"/>
      <c r="F24" s="146"/>
      <c r="G24" s="146"/>
      <c r="H24" s="146"/>
      <c r="I24" s="147"/>
      <c r="J24" s="147"/>
      <c r="K24" s="151"/>
      <c r="L24" s="149"/>
      <c r="M24" s="146"/>
      <c r="N24" s="146"/>
      <c r="O24" s="146"/>
      <c r="P24" s="147"/>
      <c r="Q24" s="147"/>
      <c r="R24" s="150"/>
      <c r="S24" s="10"/>
    </row>
    <row r="25" spans="1:19" ht="19.899999999999999" customHeight="1" x14ac:dyDescent="0.15">
      <c r="A25" s="64">
        <v>19</v>
      </c>
      <c r="B25" s="145"/>
      <c r="C25" s="145"/>
      <c r="D25" s="79"/>
      <c r="E25" s="89"/>
      <c r="F25" s="146"/>
      <c r="G25" s="146"/>
      <c r="H25" s="146"/>
      <c r="I25" s="147"/>
      <c r="J25" s="147"/>
      <c r="K25" s="151"/>
      <c r="L25" s="149"/>
      <c r="M25" s="146"/>
      <c r="N25" s="146"/>
      <c r="O25" s="146"/>
      <c r="P25" s="147"/>
      <c r="Q25" s="147"/>
      <c r="R25" s="150"/>
      <c r="S25" s="10"/>
    </row>
    <row r="26" spans="1:19" ht="19.899999999999999" customHeight="1" x14ac:dyDescent="0.15">
      <c r="A26" s="64">
        <v>20</v>
      </c>
      <c r="B26" s="145"/>
      <c r="C26" s="145"/>
      <c r="D26" s="79"/>
      <c r="E26" s="89"/>
      <c r="F26" s="146"/>
      <c r="G26" s="146"/>
      <c r="H26" s="146"/>
      <c r="I26" s="147"/>
      <c r="J26" s="147"/>
      <c r="K26" s="151"/>
      <c r="L26" s="149"/>
      <c r="M26" s="146"/>
      <c r="N26" s="146"/>
      <c r="O26" s="146"/>
      <c r="P26" s="147"/>
      <c r="Q26" s="147"/>
      <c r="R26" s="150"/>
      <c r="S26" s="10"/>
    </row>
    <row r="27" spans="1:19" ht="19.899999999999999" customHeight="1" x14ac:dyDescent="0.15">
      <c r="A27" s="64">
        <v>21</v>
      </c>
      <c r="B27" s="145"/>
      <c r="C27" s="145"/>
      <c r="D27" s="79"/>
      <c r="E27" s="89"/>
      <c r="F27" s="146"/>
      <c r="G27" s="146"/>
      <c r="H27" s="146"/>
      <c r="I27" s="147"/>
      <c r="J27" s="147"/>
      <c r="K27" s="151"/>
      <c r="L27" s="149"/>
      <c r="M27" s="146"/>
      <c r="N27" s="146"/>
      <c r="O27" s="146"/>
      <c r="P27" s="147"/>
      <c r="Q27" s="147"/>
      <c r="R27" s="150"/>
      <c r="S27" s="10"/>
    </row>
    <row r="28" spans="1:19" ht="19.899999999999999" customHeight="1" x14ac:dyDescent="0.15">
      <c r="A28" s="64">
        <v>22</v>
      </c>
      <c r="B28" s="145"/>
      <c r="C28" s="145"/>
      <c r="D28" s="79"/>
      <c r="E28" s="89"/>
      <c r="F28" s="146"/>
      <c r="G28" s="146"/>
      <c r="H28" s="146"/>
      <c r="I28" s="147"/>
      <c r="J28" s="147"/>
      <c r="K28" s="151"/>
      <c r="L28" s="149"/>
      <c r="M28" s="146"/>
      <c r="N28" s="146"/>
      <c r="O28" s="146"/>
      <c r="P28" s="147"/>
      <c r="Q28" s="147"/>
      <c r="R28" s="150"/>
      <c r="S28" s="10"/>
    </row>
    <row r="29" spans="1:19" ht="19.899999999999999" customHeight="1" x14ac:dyDescent="0.15">
      <c r="A29" s="64">
        <v>23</v>
      </c>
      <c r="B29" s="145"/>
      <c r="C29" s="145"/>
      <c r="D29" s="79"/>
      <c r="E29" s="89"/>
      <c r="F29" s="146"/>
      <c r="G29" s="146"/>
      <c r="H29" s="146"/>
      <c r="I29" s="147"/>
      <c r="J29" s="147"/>
      <c r="K29" s="151"/>
      <c r="L29" s="149"/>
      <c r="M29" s="146"/>
      <c r="N29" s="146"/>
      <c r="O29" s="146"/>
      <c r="P29" s="147"/>
      <c r="Q29" s="147"/>
      <c r="R29" s="150"/>
      <c r="S29" s="10"/>
    </row>
    <row r="30" spans="1:19" ht="19.899999999999999" customHeight="1" x14ac:dyDescent="0.15">
      <c r="A30" s="64">
        <v>24</v>
      </c>
      <c r="B30" s="145"/>
      <c r="C30" s="145"/>
      <c r="D30" s="79"/>
      <c r="E30" s="89"/>
      <c r="F30" s="146"/>
      <c r="G30" s="146"/>
      <c r="H30" s="146"/>
      <c r="I30" s="147"/>
      <c r="J30" s="147"/>
      <c r="K30" s="151"/>
      <c r="L30" s="149"/>
      <c r="M30" s="146"/>
      <c r="N30" s="146"/>
      <c r="O30" s="146"/>
      <c r="P30" s="147"/>
      <c r="Q30" s="147"/>
      <c r="R30" s="150"/>
      <c r="S30" s="10"/>
    </row>
    <row r="31" spans="1:19" ht="19.899999999999999" customHeight="1" x14ac:dyDescent="0.15">
      <c r="A31" s="64">
        <v>25</v>
      </c>
      <c r="B31" s="145"/>
      <c r="C31" s="145"/>
      <c r="D31" s="79"/>
      <c r="E31" s="89"/>
      <c r="F31" s="146"/>
      <c r="G31" s="146"/>
      <c r="H31" s="146"/>
      <c r="I31" s="147"/>
      <c r="J31" s="147"/>
      <c r="K31" s="151"/>
      <c r="L31" s="149"/>
      <c r="M31" s="146"/>
      <c r="N31" s="146"/>
      <c r="O31" s="146"/>
      <c r="P31" s="147"/>
      <c r="Q31" s="147"/>
      <c r="R31" s="150"/>
      <c r="S31" s="10"/>
    </row>
    <row r="32" spans="1:19" ht="19.899999999999999" customHeight="1" x14ac:dyDescent="0.15">
      <c r="A32" s="64">
        <v>26</v>
      </c>
      <c r="B32" s="145"/>
      <c r="C32" s="145"/>
      <c r="D32" s="79"/>
      <c r="E32" s="89"/>
      <c r="F32" s="146"/>
      <c r="G32" s="146"/>
      <c r="H32" s="146"/>
      <c r="I32" s="147"/>
      <c r="J32" s="147"/>
      <c r="K32" s="151"/>
      <c r="L32" s="149"/>
      <c r="M32" s="146"/>
      <c r="N32" s="146"/>
      <c r="O32" s="146"/>
      <c r="P32" s="147"/>
      <c r="Q32" s="147"/>
      <c r="R32" s="150"/>
      <c r="S32" s="10"/>
    </row>
    <row r="33" spans="1:19" ht="19.899999999999999" customHeight="1" x14ac:dyDescent="0.15">
      <c r="A33" s="64">
        <v>27</v>
      </c>
      <c r="B33" s="145"/>
      <c r="C33" s="145"/>
      <c r="D33" s="79"/>
      <c r="E33" s="89"/>
      <c r="F33" s="146"/>
      <c r="G33" s="146"/>
      <c r="H33" s="146"/>
      <c r="I33" s="147"/>
      <c r="J33" s="147"/>
      <c r="K33" s="151"/>
      <c r="L33" s="149"/>
      <c r="M33" s="146"/>
      <c r="N33" s="146"/>
      <c r="O33" s="146"/>
      <c r="P33" s="147"/>
      <c r="Q33" s="147"/>
      <c r="R33" s="150"/>
      <c r="S33" s="10"/>
    </row>
    <row r="34" spans="1:19" ht="19.899999999999999" customHeight="1" x14ac:dyDescent="0.15">
      <c r="A34" s="64">
        <v>28</v>
      </c>
      <c r="B34" s="145"/>
      <c r="C34" s="145"/>
      <c r="D34" s="79"/>
      <c r="E34" s="89"/>
      <c r="F34" s="146"/>
      <c r="G34" s="146"/>
      <c r="H34" s="146"/>
      <c r="I34" s="147"/>
      <c r="J34" s="147"/>
      <c r="K34" s="151"/>
      <c r="L34" s="149"/>
      <c r="M34" s="146"/>
      <c r="N34" s="146"/>
      <c r="O34" s="146"/>
      <c r="P34" s="147"/>
      <c r="Q34" s="147"/>
      <c r="R34" s="150"/>
      <c r="S34" s="10"/>
    </row>
    <row r="35" spans="1:19" ht="19.899999999999999" customHeight="1" x14ac:dyDescent="0.15">
      <c r="A35" s="64">
        <v>29</v>
      </c>
      <c r="B35" s="145"/>
      <c r="C35" s="145"/>
      <c r="D35" s="79"/>
      <c r="E35" s="89"/>
      <c r="F35" s="146"/>
      <c r="G35" s="146"/>
      <c r="H35" s="146"/>
      <c r="I35" s="147"/>
      <c r="J35" s="147"/>
      <c r="K35" s="151"/>
      <c r="L35" s="149"/>
      <c r="M35" s="146"/>
      <c r="N35" s="146"/>
      <c r="O35" s="146"/>
      <c r="P35" s="147"/>
      <c r="Q35" s="147"/>
      <c r="R35" s="150"/>
      <c r="S35" s="10"/>
    </row>
    <row r="36" spans="1:19" ht="19.899999999999999" customHeight="1" x14ac:dyDescent="0.15">
      <c r="A36" s="64">
        <v>30</v>
      </c>
      <c r="B36" s="145"/>
      <c r="C36" s="145"/>
      <c r="D36" s="79"/>
      <c r="E36" s="89"/>
      <c r="F36" s="146"/>
      <c r="G36" s="146"/>
      <c r="H36" s="146"/>
      <c r="I36" s="147"/>
      <c r="J36" s="147"/>
      <c r="K36" s="151"/>
      <c r="L36" s="149"/>
      <c r="M36" s="146"/>
      <c r="N36" s="146"/>
      <c r="O36" s="146"/>
      <c r="P36" s="147"/>
      <c r="Q36" s="147"/>
      <c r="R36" s="150"/>
      <c r="S36" s="10"/>
    </row>
    <row r="37" spans="1:19" ht="19.899999999999999" customHeight="1" x14ac:dyDescent="0.15">
      <c r="A37" s="65">
        <v>31</v>
      </c>
      <c r="B37" s="145"/>
      <c r="C37" s="145"/>
      <c r="D37" s="80"/>
      <c r="E37" s="91"/>
      <c r="F37" s="146"/>
      <c r="G37" s="146"/>
      <c r="H37" s="146"/>
      <c r="I37" s="147"/>
      <c r="J37" s="147"/>
      <c r="K37" s="151"/>
      <c r="L37" s="149"/>
      <c r="M37" s="146"/>
      <c r="N37" s="146"/>
      <c r="O37" s="146"/>
      <c r="P37" s="147"/>
      <c r="Q37" s="147"/>
      <c r="R37" s="150"/>
      <c r="S37" s="10"/>
    </row>
    <row r="38" spans="1:19" ht="19.899999999999999" customHeight="1" x14ac:dyDescent="0.15">
      <c r="A38" s="63" t="s">
        <v>8</v>
      </c>
      <c r="B38" s="132" t="e">
        <f t="shared" ref="B38:Q38" si="0">AVERAGE(B7:B37)</f>
        <v>#DIV/0!</v>
      </c>
      <c r="C38" s="133" t="e">
        <f t="shared" si="0"/>
        <v>#DIV/0!</v>
      </c>
      <c r="D38" s="93" t="s">
        <v>50</v>
      </c>
      <c r="E38" s="94" t="e">
        <f t="shared" si="0"/>
        <v>#DIV/0!</v>
      </c>
      <c r="F38" s="94" t="e">
        <f t="shared" si="0"/>
        <v>#DIV/0!</v>
      </c>
      <c r="G38" s="95" t="e">
        <f t="shared" si="0"/>
        <v>#DIV/0!</v>
      </c>
      <c r="H38" s="95" t="e">
        <f t="shared" si="0"/>
        <v>#DIV/0!</v>
      </c>
      <c r="I38" s="96" t="e">
        <f t="shared" si="0"/>
        <v>#DIV/0!</v>
      </c>
      <c r="J38" s="96" t="e">
        <f t="shared" si="0"/>
        <v>#DIV/0!</v>
      </c>
      <c r="K38" s="92" t="e">
        <f t="shared" si="0"/>
        <v>#DIV/0!</v>
      </c>
      <c r="L38" s="93" t="e">
        <f t="shared" si="0"/>
        <v>#DIV/0!</v>
      </c>
      <c r="M38" s="94" t="e">
        <f t="shared" si="0"/>
        <v>#DIV/0!</v>
      </c>
      <c r="N38" s="95" t="e">
        <f t="shared" si="0"/>
        <v>#DIV/0!</v>
      </c>
      <c r="O38" s="95" t="e">
        <f t="shared" si="0"/>
        <v>#DIV/0!</v>
      </c>
      <c r="P38" s="96" t="e">
        <f t="shared" si="0"/>
        <v>#DIV/0!</v>
      </c>
      <c r="Q38" s="96" t="e">
        <f t="shared" si="0"/>
        <v>#DIV/0!</v>
      </c>
      <c r="R38" s="97" t="e">
        <f>AVERAGE(R7:R37)</f>
        <v>#DIV/0!</v>
      </c>
    </row>
    <row r="39" spans="1:19" ht="19.899999999999999" customHeight="1" x14ac:dyDescent="0.15">
      <c r="A39" s="64" t="s">
        <v>9</v>
      </c>
      <c r="B39" s="134">
        <f t="shared" ref="B39:C39" si="1">MAX(B7:B37)</f>
        <v>0</v>
      </c>
      <c r="C39" s="135">
        <f t="shared" si="1"/>
        <v>0</v>
      </c>
      <c r="D39" s="99" t="s">
        <v>50</v>
      </c>
      <c r="E39" s="89">
        <f t="shared" ref="E39:Q39" si="2">MAX(E7:E37)</f>
        <v>0</v>
      </c>
      <c r="F39" s="89">
        <f t="shared" si="2"/>
        <v>0</v>
      </c>
      <c r="G39" s="100">
        <f t="shared" si="2"/>
        <v>0</v>
      </c>
      <c r="H39" s="100">
        <f t="shared" si="2"/>
        <v>0</v>
      </c>
      <c r="I39" s="101">
        <f t="shared" si="2"/>
        <v>0</v>
      </c>
      <c r="J39" s="101">
        <f t="shared" si="2"/>
        <v>0</v>
      </c>
      <c r="K39" s="98">
        <f t="shared" si="2"/>
        <v>0</v>
      </c>
      <c r="L39" s="99">
        <f t="shared" si="2"/>
        <v>0</v>
      </c>
      <c r="M39" s="89">
        <f t="shared" si="2"/>
        <v>0</v>
      </c>
      <c r="N39" s="100">
        <f t="shared" si="2"/>
        <v>0</v>
      </c>
      <c r="O39" s="100">
        <f t="shared" si="2"/>
        <v>0</v>
      </c>
      <c r="P39" s="101">
        <f t="shared" si="2"/>
        <v>0</v>
      </c>
      <c r="Q39" s="101">
        <f t="shared" si="2"/>
        <v>0</v>
      </c>
      <c r="R39" s="102">
        <f>MAX(R7:R37)</f>
        <v>0</v>
      </c>
    </row>
    <row r="40" spans="1:19" ht="19.899999999999999" customHeight="1" x14ac:dyDescent="0.15">
      <c r="A40" s="66" t="s">
        <v>10</v>
      </c>
      <c r="B40" s="136">
        <f t="shared" ref="B40:C40" si="3">MIN(B7:B37)</f>
        <v>0</v>
      </c>
      <c r="C40" s="137">
        <f t="shared" si="3"/>
        <v>0</v>
      </c>
      <c r="D40" s="104" t="s">
        <v>50</v>
      </c>
      <c r="E40" s="105">
        <f t="shared" ref="E40:R40" si="4">MIN(E7:E37)</f>
        <v>0</v>
      </c>
      <c r="F40" s="105">
        <f t="shared" si="4"/>
        <v>0</v>
      </c>
      <c r="G40" s="106">
        <f t="shared" si="4"/>
        <v>0</v>
      </c>
      <c r="H40" s="106">
        <f t="shared" si="4"/>
        <v>0</v>
      </c>
      <c r="I40" s="107">
        <f t="shared" si="4"/>
        <v>0</v>
      </c>
      <c r="J40" s="107">
        <f t="shared" si="4"/>
        <v>0</v>
      </c>
      <c r="K40" s="103">
        <f t="shared" si="4"/>
        <v>0</v>
      </c>
      <c r="L40" s="104">
        <f t="shared" si="4"/>
        <v>0</v>
      </c>
      <c r="M40" s="105">
        <f t="shared" si="4"/>
        <v>0</v>
      </c>
      <c r="N40" s="106">
        <f t="shared" si="4"/>
        <v>0</v>
      </c>
      <c r="O40" s="106">
        <f t="shared" si="4"/>
        <v>0</v>
      </c>
      <c r="P40" s="107">
        <f t="shared" si="4"/>
        <v>0</v>
      </c>
      <c r="Q40" s="107">
        <f t="shared" si="4"/>
        <v>0</v>
      </c>
      <c r="R40" s="108">
        <f t="shared" si="4"/>
        <v>0</v>
      </c>
    </row>
    <row r="41" spans="1:19" ht="19.899999999999999" customHeight="1" thickBot="1" x14ac:dyDescent="0.2">
      <c r="A41" s="67" t="s">
        <v>11</v>
      </c>
      <c r="B41" s="71" t="s">
        <v>50</v>
      </c>
      <c r="C41" s="72" t="s">
        <v>50</v>
      </c>
      <c r="D41" s="70" t="s">
        <v>50</v>
      </c>
      <c r="E41" s="109" t="s">
        <v>50</v>
      </c>
      <c r="F41" s="109">
        <v>150</v>
      </c>
      <c r="G41" s="110" t="s">
        <v>48</v>
      </c>
      <c r="H41" s="111">
        <v>159.69999999999999</v>
      </c>
      <c r="I41" s="111">
        <v>44.9</v>
      </c>
      <c r="J41" s="111">
        <v>6.5</v>
      </c>
      <c r="K41" s="112">
        <v>300000</v>
      </c>
      <c r="L41" s="113" t="s">
        <v>50</v>
      </c>
      <c r="M41" s="109">
        <v>4.4000000000000004</v>
      </c>
      <c r="N41" s="110" t="s">
        <v>49</v>
      </c>
      <c r="O41" s="111">
        <v>2.6</v>
      </c>
      <c r="P41" s="111">
        <v>13.7</v>
      </c>
      <c r="Q41" s="111">
        <v>0.43</v>
      </c>
      <c r="R41" s="114">
        <v>3000</v>
      </c>
    </row>
    <row r="42" spans="1:19" x14ac:dyDescent="0.15">
      <c r="B42" s="11">
        <f>SUM(B7:B37)</f>
        <v>0</v>
      </c>
      <c r="C42" s="11">
        <f>SUM(C7:C37)</f>
        <v>0</v>
      </c>
      <c r="D42" s="11"/>
    </row>
  </sheetData>
  <mergeCells count="7">
    <mergeCell ref="A2:R2"/>
    <mergeCell ref="A4:F4"/>
    <mergeCell ref="A5:A6"/>
    <mergeCell ref="B5:B6"/>
    <mergeCell ref="C5:C6"/>
    <mergeCell ref="D5:K5"/>
    <mergeCell ref="L5:R5"/>
  </mergeCells>
  <phoneticPr fontId="8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92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42"/>
  <sheetViews>
    <sheetView view="pageBreakPreview" zoomScale="120" zoomScaleNormal="120" zoomScaleSheetLayoutView="120" workbookViewId="0">
      <pane xSplit="1" ySplit="6" topLeftCell="B7" activePane="bottomRight" state="frozen"/>
      <selection activeCell="A5" sqref="A5:A6"/>
      <selection pane="topRight" activeCell="A5" sqref="A5:A6"/>
      <selection pane="bottomLeft" activeCell="A5" sqref="A5:A6"/>
      <selection pane="bottomRight" activeCell="A5" sqref="A5:A6"/>
    </sheetView>
  </sheetViews>
  <sheetFormatPr defaultColWidth="10" defaultRowHeight="13.5" x14ac:dyDescent="0.15"/>
  <cols>
    <col min="1" max="1" width="4.5" style="1" customWidth="1"/>
    <col min="2" max="3" width="7.625" style="1" customWidth="1"/>
    <col min="4" max="5" width="4.25" style="1" customWidth="1"/>
    <col min="6" max="8" width="5" style="1" customWidth="1"/>
    <col min="9" max="9" width="6" style="1" customWidth="1"/>
    <col min="10" max="10" width="5.875" style="1" customWidth="1"/>
    <col min="11" max="11" width="7.375" style="1" customWidth="1"/>
    <col min="12" max="15" width="4.25" style="1" customWidth="1"/>
    <col min="16" max="16" width="6" style="1" customWidth="1"/>
    <col min="17" max="17" width="5.375" style="1" customWidth="1"/>
    <col min="18" max="18" width="6" style="1" customWidth="1"/>
    <col min="19" max="19" width="8.75" style="1" customWidth="1"/>
    <col min="20" max="60" width="5.125" style="1" customWidth="1"/>
    <col min="61" max="16384" width="10" style="1"/>
  </cols>
  <sheetData>
    <row r="2" spans="1:19" ht="25.5" x14ac:dyDescent="0.3">
      <c r="A2" s="153" t="s">
        <v>52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4" spans="1:19" ht="16.149999999999999" customHeight="1" thickBot="1" x14ac:dyDescent="0.2">
      <c r="A4" s="154" t="s">
        <v>63</v>
      </c>
      <c r="B4" s="154"/>
      <c r="C4" s="154"/>
      <c r="D4" s="154"/>
      <c r="E4" s="154"/>
      <c r="F4" s="154"/>
      <c r="G4" s="2"/>
      <c r="H4" s="2"/>
      <c r="I4" s="2"/>
      <c r="J4" s="3"/>
      <c r="K4" s="4"/>
      <c r="R4" s="62" t="s">
        <v>47</v>
      </c>
    </row>
    <row r="5" spans="1:19" s="5" customFormat="1" ht="24" customHeight="1" x14ac:dyDescent="0.15">
      <c r="A5" s="155" t="s">
        <v>0</v>
      </c>
      <c r="B5" s="157" t="s">
        <v>45</v>
      </c>
      <c r="C5" s="159" t="s">
        <v>46</v>
      </c>
      <c r="D5" s="161" t="s">
        <v>1</v>
      </c>
      <c r="E5" s="162"/>
      <c r="F5" s="162"/>
      <c r="G5" s="162"/>
      <c r="H5" s="162"/>
      <c r="I5" s="162"/>
      <c r="J5" s="162"/>
      <c r="K5" s="163"/>
      <c r="L5" s="164" t="s">
        <v>2</v>
      </c>
      <c r="M5" s="165"/>
      <c r="N5" s="166"/>
      <c r="O5" s="166"/>
      <c r="P5" s="166"/>
      <c r="Q5" s="166"/>
      <c r="R5" s="167"/>
    </row>
    <row r="6" spans="1:19" s="5" customFormat="1" ht="26.25" customHeight="1" x14ac:dyDescent="0.15">
      <c r="A6" s="156"/>
      <c r="B6" s="158"/>
      <c r="C6" s="160"/>
      <c r="D6" s="69" t="s">
        <v>51</v>
      </c>
      <c r="E6" s="9" t="s">
        <v>13</v>
      </c>
      <c r="F6" s="9" t="s">
        <v>3</v>
      </c>
      <c r="G6" s="68" t="s">
        <v>12</v>
      </c>
      <c r="H6" s="7" t="s">
        <v>4</v>
      </c>
      <c r="I6" s="7" t="s">
        <v>5</v>
      </c>
      <c r="J6" s="7" t="s">
        <v>6</v>
      </c>
      <c r="K6" s="8" t="s">
        <v>7</v>
      </c>
      <c r="L6" s="6" t="s">
        <v>13</v>
      </c>
      <c r="M6" s="9" t="s">
        <v>3</v>
      </c>
      <c r="N6" s="68" t="s">
        <v>12</v>
      </c>
      <c r="O6" s="7" t="s">
        <v>4</v>
      </c>
      <c r="P6" s="7" t="s">
        <v>5</v>
      </c>
      <c r="Q6" s="7" t="s">
        <v>6</v>
      </c>
      <c r="R6" s="81" t="s">
        <v>7</v>
      </c>
    </row>
    <row r="7" spans="1:19" ht="19.899999999999999" customHeight="1" x14ac:dyDescent="0.15">
      <c r="A7" s="63">
        <v>1</v>
      </c>
      <c r="B7" s="145"/>
      <c r="C7" s="145"/>
      <c r="D7" s="78"/>
      <c r="E7" s="83"/>
      <c r="F7" s="146"/>
      <c r="G7" s="146"/>
      <c r="H7" s="146"/>
      <c r="I7" s="147"/>
      <c r="J7" s="147"/>
      <c r="K7" s="148"/>
      <c r="L7" s="149"/>
      <c r="M7" s="146"/>
      <c r="N7" s="146"/>
      <c r="O7" s="146"/>
      <c r="P7" s="147"/>
      <c r="Q7" s="147"/>
      <c r="R7" s="150"/>
      <c r="S7" s="10"/>
    </row>
    <row r="8" spans="1:19" ht="19.899999999999999" customHeight="1" x14ac:dyDescent="0.15">
      <c r="A8" s="64">
        <v>2</v>
      </c>
      <c r="B8" s="145"/>
      <c r="C8" s="145"/>
      <c r="D8" s="79"/>
      <c r="E8" s="89"/>
      <c r="F8" s="146"/>
      <c r="G8" s="146"/>
      <c r="H8" s="146"/>
      <c r="I8" s="147"/>
      <c r="J8" s="147"/>
      <c r="K8" s="151"/>
      <c r="L8" s="149"/>
      <c r="M8" s="146"/>
      <c r="N8" s="146"/>
      <c r="O8" s="146"/>
      <c r="P8" s="147"/>
      <c r="Q8" s="147"/>
      <c r="R8" s="150"/>
      <c r="S8" s="10"/>
    </row>
    <row r="9" spans="1:19" ht="19.899999999999999" customHeight="1" x14ac:dyDescent="0.15">
      <c r="A9" s="64">
        <v>3</v>
      </c>
      <c r="B9" s="145"/>
      <c r="C9" s="145"/>
      <c r="D9" s="79"/>
      <c r="E9" s="89"/>
      <c r="F9" s="146"/>
      <c r="G9" s="146"/>
      <c r="H9" s="146"/>
      <c r="I9" s="147"/>
      <c r="J9" s="147"/>
      <c r="K9" s="151"/>
      <c r="L9" s="149"/>
      <c r="M9" s="146"/>
      <c r="N9" s="146"/>
      <c r="O9" s="146"/>
      <c r="P9" s="147"/>
      <c r="Q9" s="147"/>
      <c r="R9" s="150"/>
      <c r="S9" s="10"/>
    </row>
    <row r="10" spans="1:19" ht="19.899999999999999" customHeight="1" x14ac:dyDescent="0.15">
      <c r="A10" s="64">
        <v>4</v>
      </c>
      <c r="B10" s="145"/>
      <c r="C10" s="145"/>
      <c r="D10" s="79"/>
      <c r="E10" s="89"/>
      <c r="F10" s="146"/>
      <c r="G10" s="146"/>
      <c r="H10" s="146"/>
      <c r="I10" s="147"/>
      <c r="J10" s="147"/>
      <c r="K10" s="151"/>
      <c r="L10" s="149"/>
      <c r="M10" s="146"/>
      <c r="N10" s="146"/>
      <c r="O10" s="146"/>
      <c r="P10" s="147"/>
      <c r="Q10" s="147"/>
      <c r="R10" s="150"/>
      <c r="S10" s="10"/>
    </row>
    <row r="11" spans="1:19" ht="19.899999999999999" customHeight="1" x14ac:dyDescent="0.15">
      <c r="A11" s="64">
        <v>5</v>
      </c>
      <c r="B11" s="145"/>
      <c r="C11" s="145"/>
      <c r="D11" s="79"/>
      <c r="E11" s="89"/>
      <c r="F11" s="146"/>
      <c r="G11" s="146"/>
      <c r="H11" s="146"/>
      <c r="I11" s="147"/>
      <c r="J11" s="147"/>
      <c r="K11" s="151"/>
      <c r="L11" s="149"/>
      <c r="M11" s="146"/>
      <c r="N11" s="146"/>
      <c r="O11" s="146"/>
      <c r="P11" s="147"/>
      <c r="Q11" s="147"/>
      <c r="R11" s="150"/>
      <c r="S11" s="10"/>
    </row>
    <row r="12" spans="1:19" ht="19.899999999999999" customHeight="1" x14ac:dyDescent="0.15">
      <c r="A12" s="64">
        <v>6</v>
      </c>
      <c r="B12" s="145"/>
      <c r="C12" s="145"/>
      <c r="D12" s="79"/>
      <c r="E12" s="89"/>
      <c r="F12" s="146"/>
      <c r="G12" s="146"/>
      <c r="H12" s="146"/>
      <c r="I12" s="147"/>
      <c r="J12" s="147"/>
      <c r="K12" s="151"/>
      <c r="L12" s="149"/>
      <c r="M12" s="146"/>
      <c r="N12" s="146"/>
      <c r="O12" s="146"/>
      <c r="P12" s="147"/>
      <c r="Q12" s="147"/>
      <c r="R12" s="150"/>
      <c r="S12" s="10"/>
    </row>
    <row r="13" spans="1:19" ht="19.899999999999999" customHeight="1" x14ac:dyDescent="0.15">
      <c r="A13" s="64">
        <v>7</v>
      </c>
      <c r="B13" s="145"/>
      <c r="C13" s="145"/>
      <c r="D13" s="79"/>
      <c r="E13" s="89"/>
      <c r="F13" s="146"/>
      <c r="G13" s="146"/>
      <c r="H13" s="146"/>
      <c r="I13" s="147"/>
      <c r="J13" s="147"/>
      <c r="K13" s="151"/>
      <c r="L13" s="149"/>
      <c r="M13" s="146"/>
      <c r="N13" s="146"/>
      <c r="O13" s="146"/>
      <c r="P13" s="147"/>
      <c r="Q13" s="147"/>
      <c r="R13" s="150"/>
      <c r="S13" s="10"/>
    </row>
    <row r="14" spans="1:19" ht="19.899999999999999" customHeight="1" x14ac:dyDescent="0.15">
      <c r="A14" s="64">
        <v>8</v>
      </c>
      <c r="B14" s="145"/>
      <c r="C14" s="145"/>
      <c r="D14" s="79"/>
      <c r="E14" s="89"/>
      <c r="F14" s="146"/>
      <c r="G14" s="146"/>
      <c r="H14" s="146"/>
      <c r="I14" s="147"/>
      <c r="J14" s="147"/>
      <c r="K14" s="151"/>
      <c r="L14" s="149"/>
      <c r="M14" s="146"/>
      <c r="N14" s="146"/>
      <c r="O14" s="146"/>
      <c r="P14" s="147"/>
      <c r="Q14" s="147"/>
      <c r="R14" s="150"/>
      <c r="S14" s="10"/>
    </row>
    <row r="15" spans="1:19" ht="19.899999999999999" customHeight="1" x14ac:dyDescent="0.15">
      <c r="A15" s="64">
        <v>9</v>
      </c>
      <c r="B15" s="145"/>
      <c r="C15" s="145"/>
      <c r="D15" s="79"/>
      <c r="E15" s="89"/>
      <c r="F15" s="146"/>
      <c r="G15" s="146"/>
      <c r="H15" s="146"/>
      <c r="I15" s="147"/>
      <c r="J15" s="147"/>
      <c r="K15" s="151"/>
      <c r="L15" s="149"/>
      <c r="M15" s="146"/>
      <c r="N15" s="146"/>
      <c r="O15" s="146"/>
      <c r="P15" s="147"/>
      <c r="Q15" s="147"/>
      <c r="R15" s="150"/>
      <c r="S15" s="10"/>
    </row>
    <row r="16" spans="1:19" ht="19.899999999999999" customHeight="1" x14ac:dyDescent="0.15">
      <c r="A16" s="64">
        <v>10</v>
      </c>
      <c r="B16" s="145"/>
      <c r="C16" s="145"/>
      <c r="D16" s="79"/>
      <c r="E16" s="89"/>
      <c r="F16" s="146"/>
      <c r="G16" s="146"/>
      <c r="H16" s="146"/>
      <c r="I16" s="147"/>
      <c r="J16" s="147"/>
      <c r="K16" s="151"/>
      <c r="L16" s="149"/>
      <c r="M16" s="146"/>
      <c r="N16" s="146"/>
      <c r="O16" s="146"/>
      <c r="P16" s="147"/>
      <c r="Q16" s="147"/>
      <c r="R16" s="150"/>
      <c r="S16" s="10"/>
    </row>
    <row r="17" spans="1:19" ht="19.899999999999999" customHeight="1" x14ac:dyDescent="0.15">
      <c r="A17" s="64">
        <v>11</v>
      </c>
      <c r="B17" s="145"/>
      <c r="C17" s="145"/>
      <c r="D17" s="79"/>
      <c r="E17" s="89"/>
      <c r="F17" s="146"/>
      <c r="G17" s="146"/>
      <c r="H17" s="146"/>
      <c r="I17" s="147"/>
      <c r="J17" s="147"/>
      <c r="K17" s="151"/>
      <c r="L17" s="149"/>
      <c r="M17" s="146"/>
      <c r="N17" s="146"/>
      <c r="O17" s="146"/>
      <c r="P17" s="147"/>
      <c r="Q17" s="147"/>
      <c r="R17" s="150"/>
      <c r="S17" s="10"/>
    </row>
    <row r="18" spans="1:19" ht="19.899999999999999" customHeight="1" x14ac:dyDescent="0.15">
      <c r="A18" s="64">
        <v>12</v>
      </c>
      <c r="B18" s="145"/>
      <c r="C18" s="145"/>
      <c r="D18" s="79"/>
      <c r="E18" s="89"/>
      <c r="F18" s="146"/>
      <c r="G18" s="146"/>
      <c r="H18" s="146"/>
      <c r="I18" s="147"/>
      <c r="J18" s="147"/>
      <c r="K18" s="151"/>
      <c r="L18" s="149"/>
      <c r="M18" s="146"/>
      <c r="N18" s="146"/>
      <c r="O18" s="146"/>
      <c r="P18" s="147"/>
      <c r="Q18" s="147"/>
      <c r="R18" s="150"/>
      <c r="S18" s="10"/>
    </row>
    <row r="19" spans="1:19" ht="19.899999999999999" customHeight="1" x14ac:dyDescent="0.15">
      <c r="A19" s="64">
        <v>13</v>
      </c>
      <c r="B19" s="145"/>
      <c r="C19" s="145"/>
      <c r="D19" s="79"/>
      <c r="E19" s="89"/>
      <c r="F19" s="146"/>
      <c r="G19" s="146"/>
      <c r="H19" s="146"/>
      <c r="I19" s="147"/>
      <c r="J19" s="147"/>
      <c r="K19" s="151"/>
      <c r="L19" s="149"/>
      <c r="M19" s="146"/>
      <c r="N19" s="146"/>
      <c r="O19" s="146"/>
      <c r="P19" s="147"/>
      <c r="Q19" s="147"/>
      <c r="R19" s="150"/>
      <c r="S19" s="10"/>
    </row>
    <row r="20" spans="1:19" ht="19.899999999999999" customHeight="1" x14ac:dyDescent="0.15">
      <c r="A20" s="64">
        <v>14</v>
      </c>
      <c r="B20" s="145"/>
      <c r="C20" s="145"/>
      <c r="D20" s="79"/>
      <c r="E20" s="89"/>
      <c r="F20" s="146"/>
      <c r="G20" s="146"/>
      <c r="H20" s="146"/>
      <c r="I20" s="147"/>
      <c r="J20" s="147"/>
      <c r="K20" s="151"/>
      <c r="L20" s="149"/>
      <c r="M20" s="146"/>
      <c r="N20" s="146"/>
      <c r="O20" s="146"/>
      <c r="P20" s="147"/>
      <c r="Q20" s="147"/>
      <c r="R20" s="150"/>
      <c r="S20" s="10"/>
    </row>
    <row r="21" spans="1:19" ht="19.899999999999999" customHeight="1" x14ac:dyDescent="0.15">
      <c r="A21" s="64">
        <v>15</v>
      </c>
      <c r="B21" s="145"/>
      <c r="C21" s="145"/>
      <c r="D21" s="79"/>
      <c r="E21" s="89"/>
      <c r="F21" s="146"/>
      <c r="G21" s="146"/>
      <c r="H21" s="146"/>
      <c r="I21" s="147"/>
      <c r="J21" s="147"/>
      <c r="K21" s="151"/>
      <c r="L21" s="149"/>
      <c r="M21" s="146"/>
      <c r="N21" s="146"/>
      <c r="O21" s="146"/>
      <c r="P21" s="147"/>
      <c r="Q21" s="147"/>
      <c r="R21" s="150"/>
      <c r="S21" s="10"/>
    </row>
    <row r="22" spans="1:19" ht="19.899999999999999" customHeight="1" x14ac:dyDescent="0.15">
      <c r="A22" s="64">
        <v>16</v>
      </c>
      <c r="B22" s="145"/>
      <c r="C22" s="145"/>
      <c r="D22" s="79"/>
      <c r="E22" s="89"/>
      <c r="F22" s="146"/>
      <c r="G22" s="146"/>
      <c r="H22" s="146"/>
      <c r="I22" s="147"/>
      <c r="J22" s="147"/>
      <c r="K22" s="151"/>
      <c r="L22" s="149"/>
      <c r="M22" s="146"/>
      <c r="N22" s="146"/>
      <c r="O22" s="146"/>
      <c r="P22" s="147"/>
      <c r="Q22" s="147"/>
      <c r="R22" s="150"/>
      <c r="S22" s="10"/>
    </row>
    <row r="23" spans="1:19" ht="19.899999999999999" customHeight="1" x14ac:dyDescent="0.15">
      <c r="A23" s="64">
        <v>17</v>
      </c>
      <c r="B23" s="145"/>
      <c r="C23" s="145"/>
      <c r="D23" s="79"/>
      <c r="E23" s="89"/>
      <c r="F23" s="146"/>
      <c r="G23" s="146"/>
      <c r="H23" s="146"/>
      <c r="I23" s="147"/>
      <c r="J23" s="147"/>
      <c r="K23" s="151"/>
      <c r="L23" s="149"/>
      <c r="M23" s="146"/>
      <c r="N23" s="146"/>
      <c r="O23" s="146"/>
      <c r="P23" s="147"/>
      <c r="Q23" s="147"/>
      <c r="R23" s="150"/>
      <c r="S23" s="10"/>
    </row>
    <row r="24" spans="1:19" ht="19.899999999999999" customHeight="1" x14ac:dyDescent="0.15">
      <c r="A24" s="64">
        <v>18</v>
      </c>
      <c r="B24" s="145"/>
      <c r="C24" s="145"/>
      <c r="D24" s="79"/>
      <c r="E24" s="89"/>
      <c r="F24" s="146"/>
      <c r="G24" s="146"/>
      <c r="H24" s="146"/>
      <c r="I24" s="147"/>
      <c r="J24" s="147"/>
      <c r="K24" s="151"/>
      <c r="L24" s="149"/>
      <c r="M24" s="146"/>
      <c r="N24" s="146"/>
      <c r="O24" s="146"/>
      <c r="P24" s="147"/>
      <c r="Q24" s="147"/>
      <c r="R24" s="150"/>
      <c r="S24" s="10"/>
    </row>
    <row r="25" spans="1:19" ht="19.899999999999999" customHeight="1" x14ac:dyDescent="0.15">
      <c r="A25" s="64">
        <v>19</v>
      </c>
      <c r="B25" s="145"/>
      <c r="C25" s="145"/>
      <c r="D25" s="79"/>
      <c r="E25" s="89"/>
      <c r="F25" s="146"/>
      <c r="G25" s="146"/>
      <c r="H25" s="146"/>
      <c r="I25" s="147"/>
      <c r="J25" s="147"/>
      <c r="K25" s="151"/>
      <c r="L25" s="149"/>
      <c r="M25" s="146"/>
      <c r="N25" s="146"/>
      <c r="O25" s="146"/>
      <c r="P25" s="147"/>
      <c r="Q25" s="147"/>
      <c r="R25" s="150"/>
      <c r="S25" s="10"/>
    </row>
    <row r="26" spans="1:19" ht="19.899999999999999" customHeight="1" x14ac:dyDescent="0.15">
      <c r="A26" s="64">
        <v>20</v>
      </c>
      <c r="B26" s="145"/>
      <c r="C26" s="145"/>
      <c r="D26" s="79"/>
      <c r="E26" s="89"/>
      <c r="F26" s="146"/>
      <c r="G26" s="146"/>
      <c r="H26" s="146"/>
      <c r="I26" s="147"/>
      <c r="J26" s="147"/>
      <c r="K26" s="151"/>
      <c r="L26" s="149"/>
      <c r="M26" s="146"/>
      <c r="N26" s="146"/>
      <c r="O26" s="146"/>
      <c r="P26" s="147"/>
      <c r="Q26" s="147"/>
      <c r="R26" s="150"/>
      <c r="S26" s="10"/>
    </row>
    <row r="27" spans="1:19" ht="19.899999999999999" customHeight="1" x14ac:dyDescent="0.15">
      <c r="A27" s="64">
        <v>21</v>
      </c>
      <c r="B27" s="145"/>
      <c r="C27" s="145"/>
      <c r="D27" s="79"/>
      <c r="E27" s="89"/>
      <c r="F27" s="146"/>
      <c r="G27" s="146"/>
      <c r="H27" s="146"/>
      <c r="I27" s="147"/>
      <c r="J27" s="147"/>
      <c r="K27" s="151"/>
      <c r="L27" s="149"/>
      <c r="M27" s="146"/>
      <c r="N27" s="146"/>
      <c r="O27" s="146"/>
      <c r="P27" s="147"/>
      <c r="Q27" s="147"/>
      <c r="R27" s="150"/>
      <c r="S27" s="10"/>
    </row>
    <row r="28" spans="1:19" ht="19.899999999999999" customHeight="1" x14ac:dyDescent="0.15">
      <c r="A28" s="64">
        <v>22</v>
      </c>
      <c r="B28" s="145"/>
      <c r="C28" s="145"/>
      <c r="D28" s="79"/>
      <c r="E28" s="89"/>
      <c r="F28" s="146"/>
      <c r="G28" s="146"/>
      <c r="H28" s="146"/>
      <c r="I28" s="147"/>
      <c r="J28" s="147"/>
      <c r="K28" s="151"/>
      <c r="L28" s="149"/>
      <c r="M28" s="146"/>
      <c r="N28" s="146"/>
      <c r="O28" s="146"/>
      <c r="P28" s="147"/>
      <c r="Q28" s="147"/>
      <c r="R28" s="150"/>
      <c r="S28" s="10"/>
    </row>
    <row r="29" spans="1:19" ht="19.899999999999999" customHeight="1" x14ac:dyDescent="0.15">
      <c r="A29" s="64">
        <v>23</v>
      </c>
      <c r="B29" s="145"/>
      <c r="C29" s="145"/>
      <c r="D29" s="79"/>
      <c r="E29" s="89"/>
      <c r="F29" s="146"/>
      <c r="G29" s="146"/>
      <c r="H29" s="146"/>
      <c r="I29" s="147"/>
      <c r="J29" s="147"/>
      <c r="K29" s="151"/>
      <c r="L29" s="149"/>
      <c r="M29" s="146"/>
      <c r="N29" s="146"/>
      <c r="O29" s="146"/>
      <c r="P29" s="147"/>
      <c r="Q29" s="147"/>
      <c r="R29" s="150"/>
      <c r="S29" s="10"/>
    </row>
    <row r="30" spans="1:19" ht="19.899999999999999" customHeight="1" x14ac:dyDescent="0.15">
      <c r="A30" s="64">
        <v>24</v>
      </c>
      <c r="B30" s="145"/>
      <c r="C30" s="145"/>
      <c r="D30" s="79"/>
      <c r="E30" s="89"/>
      <c r="F30" s="146"/>
      <c r="G30" s="146"/>
      <c r="H30" s="146"/>
      <c r="I30" s="147"/>
      <c r="J30" s="147"/>
      <c r="K30" s="151"/>
      <c r="L30" s="149"/>
      <c r="M30" s="146"/>
      <c r="N30" s="146"/>
      <c r="O30" s="146"/>
      <c r="P30" s="147"/>
      <c r="Q30" s="147"/>
      <c r="R30" s="150"/>
      <c r="S30" s="10"/>
    </row>
    <row r="31" spans="1:19" ht="19.899999999999999" customHeight="1" x14ac:dyDescent="0.15">
      <c r="A31" s="64">
        <v>25</v>
      </c>
      <c r="B31" s="145"/>
      <c r="C31" s="145"/>
      <c r="D31" s="79"/>
      <c r="E31" s="89"/>
      <c r="F31" s="146"/>
      <c r="G31" s="146"/>
      <c r="H31" s="146"/>
      <c r="I31" s="147"/>
      <c r="J31" s="147"/>
      <c r="K31" s="151"/>
      <c r="L31" s="149"/>
      <c r="M31" s="146"/>
      <c r="N31" s="146"/>
      <c r="O31" s="146"/>
      <c r="P31" s="147"/>
      <c r="Q31" s="147"/>
      <c r="R31" s="150"/>
      <c r="S31" s="10"/>
    </row>
    <row r="32" spans="1:19" ht="19.899999999999999" customHeight="1" x14ac:dyDescent="0.15">
      <c r="A32" s="64">
        <v>26</v>
      </c>
      <c r="B32" s="145"/>
      <c r="C32" s="145"/>
      <c r="D32" s="79"/>
      <c r="E32" s="89"/>
      <c r="F32" s="146"/>
      <c r="G32" s="146"/>
      <c r="H32" s="146"/>
      <c r="I32" s="147"/>
      <c r="J32" s="147"/>
      <c r="K32" s="151"/>
      <c r="L32" s="149"/>
      <c r="M32" s="146"/>
      <c r="N32" s="146"/>
      <c r="O32" s="146"/>
      <c r="P32" s="147"/>
      <c r="Q32" s="147"/>
      <c r="R32" s="150"/>
      <c r="S32" s="10"/>
    </row>
    <row r="33" spans="1:19" ht="19.899999999999999" customHeight="1" x14ac:dyDescent="0.15">
      <c r="A33" s="64">
        <v>27</v>
      </c>
      <c r="B33" s="145"/>
      <c r="C33" s="145"/>
      <c r="D33" s="79"/>
      <c r="E33" s="89"/>
      <c r="F33" s="146"/>
      <c r="G33" s="146"/>
      <c r="H33" s="146"/>
      <c r="I33" s="147"/>
      <c r="J33" s="147"/>
      <c r="K33" s="151"/>
      <c r="L33" s="149"/>
      <c r="M33" s="146"/>
      <c r="N33" s="146"/>
      <c r="O33" s="146"/>
      <c r="P33" s="147"/>
      <c r="Q33" s="147"/>
      <c r="R33" s="150"/>
      <c r="S33" s="10"/>
    </row>
    <row r="34" spans="1:19" ht="19.899999999999999" customHeight="1" x14ac:dyDescent="0.15">
      <c r="A34" s="64">
        <v>28</v>
      </c>
      <c r="B34" s="145"/>
      <c r="C34" s="145"/>
      <c r="D34" s="79"/>
      <c r="E34" s="89"/>
      <c r="F34" s="146"/>
      <c r="G34" s="146"/>
      <c r="H34" s="146"/>
      <c r="I34" s="147"/>
      <c r="J34" s="147"/>
      <c r="K34" s="151"/>
      <c r="L34" s="149"/>
      <c r="M34" s="146"/>
      <c r="N34" s="146"/>
      <c r="O34" s="146"/>
      <c r="P34" s="147"/>
      <c r="Q34" s="147"/>
      <c r="R34" s="150"/>
      <c r="S34" s="10"/>
    </row>
    <row r="35" spans="1:19" ht="19.899999999999999" customHeight="1" x14ac:dyDescent="0.15">
      <c r="A35" s="64">
        <v>29</v>
      </c>
      <c r="B35" s="145"/>
      <c r="C35" s="145"/>
      <c r="D35" s="79"/>
      <c r="E35" s="89"/>
      <c r="F35" s="146"/>
      <c r="G35" s="146"/>
      <c r="H35" s="146"/>
      <c r="I35" s="147"/>
      <c r="J35" s="147"/>
      <c r="K35" s="151"/>
      <c r="L35" s="149"/>
      <c r="M35" s="146"/>
      <c r="N35" s="146"/>
      <c r="O35" s="146"/>
      <c r="P35" s="147"/>
      <c r="Q35" s="147"/>
      <c r="R35" s="150"/>
      <c r="S35" s="10"/>
    </row>
    <row r="36" spans="1:19" ht="19.899999999999999" customHeight="1" x14ac:dyDescent="0.15">
      <c r="A36" s="64">
        <v>30</v>
      </c>
      <c r="B36" s="145"/>
      <c r="C36" s="145"/>
      <c r="D36" s="79"/>
      <c r="E36" s="89"/>
      <c r="F36" s="146"/>
      <c r="G36" s="146"/>
      <c r="H36" s="146"/>
      <c r="I36" s="147"/>
      <c r="J36" s="147"/>
      <c r="K36" s="151"/>
      <c r="L36" s="149"/>
      <c r="M36" s="146"/>
      <c r="N36" s="146"/>
      <c r="O36" s="146"/>
      <c r="P36" s="147"/>
      <c r="Q36" s="147"/>
      <c r="R36" s="150"/>
      <c r="S36" s="10"/>
    </row>
    <row r="37" spans="1:19" ht="19.899999999999999" customHeight="1" x14ac:dyDescent="0.15">
      <c r="A37" s="65"/>
      <c r="B37" s="145"/>
      <c r="C37" s="145"/>
      <c r="D37" s="80"/>
      <c r="E37" s="91"/>
      <c r="F37" s="146"/>
      <c r="G37" s="146"/>
      <c r="H37" s="146"/>
      <c r="I37" s="147"/>
      <c r="J37" s="147"/>
      <c r="K37" s="151"/>
      <c r="L37" s="149"/>
      <c r="M37" s="146"/>
      <c r="N37" s="146"/>
      <c r="O37" s="146"/>
      <c r="P37" s="147"/>
      <c r="Q37" s="147"/>
      <c r="R37" s="150"/>
      <c r="S37" s="10"/>
    </row>
    <row r="38" spans="1:19" ht="19.899999999999999" customHeight="1" x14ac:dyDescent="0.15">
      <c r="A38" s="63" t="s">
        <v>8</v>
      </c>
      <c r="B38" s="132" t="e">
        <f t="shared" ref="B38:Q38" si="0">AVERAGE(B7:B37)</f>
        <v>#DIV/0!</v>
      </c>
      <c r="C38" s="133" t="e">
        <f t="shared" ref="C38" si="1">AVERAGE(C7:C37)</f>
        <v>#DIV/0!</v>
      </c>
      <c r="D38" s="93" t="s">
        <v>50</v>
      </c>
      <c r="E38" s="94" t="e">
        <f t="shared" si="0"/>
        <v>#DIV/0!</v>
      </c>
      <c r="F38" s="94" t="e">
        <f t="shared" si="0"/>
        <v>#DIV/0!</v>
      </c>
      <c r="G38" s="95" t="e">
        <f t="shared" si="0"/>
        <v>#DIV/0!</v>
      </c>
      <c r="H38" s="95" t="e">
        <f t="shared" si="0"/>
        <v>#DIV/0!</v>
      </c>
      <c r="I38" s="96" t="e">
        <f t="shared" si="0"/>
        <v>#DIV/0!</v>
      </c>
      <c r="J38" s="96" t="e">
        <f t="shared" si="0"/>
        <v>#DIV/0!</v>
      </c>
      <c r="K38" s="92" t="e">
        <f t="shared" si="0"/>
        <v>#DIV/0!</v>
      </c>
      <c r="L38" s="93" t="e">
        <f t="shared" si="0"/>
        <v>#DIV/0!</v>
      </c>
      <c r="M38" s="94" t="e">
        <f t="shared" si="0"/>
        <v>#DIV/0!</v>
      </c>
      <c r="N38" s="95" t="e">
        <f t="shared" si="0"/>
        <v>#DIV/0!</v>
      </c>
      <c r="O38" s="95" t="e">
        <f t="shared" si="0"/>
        <v>#DIV/0!</v>
      </c>
      <c r="P38" s="96" t="e">
        <f t="shared" si="0"/>
        <v>#DIV/0!</v>
      </c>
      <c r="Q38" s="96" t="e">
        <f t="shared" si="0"/>
        <v>#DIV/0!</v>
      </c>
      <c r="R38" s="97" t="e">
        <f>AVERAGE(R7:R37)</f>
        <v>#DIV/0!</v>
      </c>
    </row>
    <row r="39" spans="1:19" ht="19.899999999999999" customHeight="1" x14ac:dyDescent="0.15">
      <c r="A39" s="64" t="s">
        <v>9</v>
      </c>
      <c r="B39" s="134">
        <f t="shared" ref="B39:C39" si="2">MAX(B7:B37)</f>
        <v>0</v>
      </c>
      <c r="C39" s="135">
        <f t="shared" si="2"/>
        <v>0</v>
      </c>
      <c r="D39" s="99" t="s">
        <v>50</v>
      </c>
      <c r="E39" s="89">
        <f t="shared" ref="E39:Q39" si="3">MAX(E7:E37)</f>
        <v>0</v>
      </c>
      <c r="F39" s="89">
        <f t="shared" si="3"/>
        <v>0</v>
      </c>
      <c r="G39" s="100">
        <f t="shared" si="3"/>
        <v>0</v>
      </c>
      <c r="H39" s="100">
        <f t="shared" si="3"/>
        <v>0</v>
      </c>
      <c r="I39" s="101">
        <f t="shared" si="3"/>
        <v>0</v>
      </c>
      <c r="J39" s="101">
        <f t="shared" si="3"/>
        <v>0</v>
      </c>
      <c r="K39" s="98">
        <f t="shared" si="3"/>
        <v>0</v>
      </c>
      <c r="L39" s="99">
        <f t="shared" si="3"/>
        <v>0</v>
      </c>
      <c r="M39" s="89">
        <f t="shared" si="3"/>
        <v>0</v>
      </c>
      <c r="N39" s="100">
        <f t="shared" si="3"/>
        <v>0</v>
      </c>
      <c r="O39" s="100">
        <f t="shared" si="3"/>
        <v>0</v>
      </c>
      <c r="P39" s="101">
        <f t="shared" si="3"/>
        <v>0</v>
      </c>
      <c r="Q39" s="101">
        <f t="shared" si="3"/>
        <v>0</v>
      </c>
      <c r="R39" s="102">
        <f>MAX(R7:R37)</f>
        <v>0</v>
      </c>
    </row>
    <row r="40" spans="1:19" ht="19.899999999999999" customHeight="1" x14ac:dyDescent="0.15">
      <c r="A40" s="66" t="s">
        <v>10</v>
      </c>
      <c r="B40" s="136">
        <f t="shared" ref="B40:C40" si="4">MIN(B7:B37)</f>
        <v>0</v>
      </c>
      <c r="C40" s="137">
        <f t="shared" si="4"/>
        <v>0</v>
      </c>
      <c r="D40" s="104" t="s">
        <v>50</v>
      </c>
      <c r="E40" s="105">
        <f t="shared" ref="E40:R40" si="5">MIN(E7:E37)</f>
        <v>0</v>
      </c>
      <c r="F40" s="105">
        <f t="shared" si="5"/>
        <v>0</v>
      </c>
      <c r="G40" s="106">
        <f t="shared" si="5"/>
        <v>0</v>
      </c>
      <c r="H40" s="106">
        <f t="shared" si="5"/>
        <v>0</v>
      </c>
      <c r="I40" s="107">
        <f t="shared" si="5"/>
        <v>0</v>
      </c>
      <c r="J40" s="107">
        <f t="shared" si="5"/>
        <v>0</v>
      </c>
      <c r="K40" s="103">
        <f t="shared" si="5"/>
        <v>0</v>
      </c>
      <c r="L40" s="104">
        <f t="shared" si="5"/>
        <v>0</v>
      </c>
      <c r="M40" s="105">
        <f t="shared" si="5"/>
        <v>0</v>
      </c>
      <c r="N40" s="106">
        <f t="shared" si="5"/>
        <v>0</v>
      </c>
      <c r="O40" s="106">
        <f t="shared" si="5"/>
        <v>0</v>
      </c>
      <c r="P40" s="107">
        <f t="shared" si="5"/>
        <v>0</v>
      </c>
      <c r="Q40" s="107">
        <f t="shared" si="5"/>
        <v>0</v>
      </c>
      <c r="R40" s="108">
        <f t="shared" si="5"/>
        <v>0</v>
      </c>
    </row>
    <row r="41" spans="1:19" ht="19.899999999999999" customHeight="1" thickBot="1" x14ac:dyDescent="0.2">
      <c r="A41" s="67" t="s">
        <v>11</v>
      </c>
      <c r="B41" s="71" t="s">
        <v>50</v>
      </c>
      <c r="C41" s="72" t="s">
        <v>50</v>
      </c>
      <c r="D41" s="70" t="s">
        <v>50</v>
      </c>
      <c r="E41" s="109" t="s">
        <v>50</v>
      </c>
      <c r="F41" s="109">
        <v>150</v>
      </c>
      <c r="G41" s="110" t="s">
        <v>48</v>
      </c>
      <c r="H41" s="111">
        <v>159.69999999999999</v>
      </c>
      <c r="I41" s="111">
        <v>44.9</v>
      </c>
      <c r="J41" s="111">
        <v>6.5</v>
      </c>
      <c r="K41" s="112">
        <v>300000</v>
      </c>
      <c r="L41" s="113" t="s">
        <v>50</v>
      </c>
      <c r="M41" s="109">
        <v>4.4000000000000004</v>
      </c>
      <c r="N41" s="110" t="s">
        <v>49</v>
      </c>
      <c r="O41" s="111">
        <v>2.6</v>
      </c>
      <c r="P41" s="111">
        <v>13.7</v>
      </c>
      <c r="Q41" s="111">
        <v>0.43</v>
      </c>
      <c r="R41" s="114">
        <v>3000</v>
      </c>
    </row>
    <row r="42" spans="1:19" x14ac:dyDescent="0.15">
      <c r="B42" s="11">
        <f>SUM(B7:B37)</f>
        <v>0</v>
      </c>
      <c r="C42" s="11">
        <f>SUM(C7:C37)</f>
        <v>0</v>
      </c>
      <c r="D42" s="11"/>
    </row>
  </sheetData>
  <mergeCells count="7">
    <mergeCell ref="A2:R2"/>
    <mergeCell ref="A5:A6"/>
    <mergeCell ref="L5:R5"/>
    <mergeCell ref="B5:B6"/>
    <mergeCell ref="C5:C6"/>
    <mergeCell ref="A4:F4"/>
    <mergeCell ref="D5:K5"/>
  </mergeCells>
  <phoneticPr fontId="8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92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S42"/>
  <sheetViews>
    <sheetView view="pageBreakPreview" zoomScale="120" zoomScaleNormal="120" zoomScaleSheetLayoutView="120" workbookViewId="0">
      <selection activeCell="A5" sqref="A5:A6"/>
    </sheetView>
  </sheetViews>
  <sheetFormatPr defaultColWidth="10" defaultRowHeight="13.5" x14ac:dyDescent="0.15"/>
  <cols>
    <col min="1" max="1" width="4.5" style="1" customWidth="1"/>
    <col min="2" max="3" width="7.625" style="1" customWidth="1"/>
    <col min="4" max="5" width="4.25" style="1" customWidth="1"/>
    <col min="6" max="8" width="5" style="1" customWidth="1"/>
    <col min="9" max="9" width="6" style="1" customWidth="1"/>
    <col min="10" max="10" width="5.875" style="1" customWidth="1"/>
    <col min="11" max="11" width="7.375" style="1" customWidth="1"/>
    <col min="12" max="15" width="4.25" style="1" customWidth="1"/>
    <col min="16" max="16" width="6" style="1" customWidth="1"/>
    <col min="17" max="17" width="5.375" style="1" customWidth="1"/>
    <col min="18" max="18" width="6" style="1" customWidth="1"/>
    <col min="19" max="19" width="8.75" style="1" customWidth="1"/>
    <col min="20" max="60" width="5.125" style="1" customWidth="1"/>
    <col min="61" max="16384" width="10" style="1"/>
  </cols>
  <sheetData>
    <row r="2" spans="1:19" ht="25.5" x14ac:dyDescent="0.3">
      <c r="A2" s="153" t="s">
        <v>52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4" spans="1:19" ht="16.149999999999999" customHeight="1" thickBot="1" x14ac:dyDescent="0.2">
      <c r="A4" s="154" t="s">
        <v>64</v>
      </c>
      <c r="B4" s="154"/>
      <c r="C4" s="154"/>
      <c r="D4" s="154"/>
      <c r="E4" s="154"/>
      <c r="F4" s="154"/>
      <c r="G4" s="2"/>
      <c r="H4" s="2"/>
      <c r="I4" s="2"/>
      <c r="J4" s="3"/>
      <c r="K4" s="4"/>
      <c r="R4" s="62" t="s">
        <v>47</v>
      </c>
    </row>
    <row r="5" spans="1:19" s="5" customFormat="1" ht="24" customHeight="1" x14ac:dyDescent="0.15">
      <c r="A5" s="155" t="s">
        <v>0</v>
      </c>
      <c r="B5" s="157" t="s">
        <v>45</v>
      </c>
      <c r="C5" s="159" t="s">
        <v>46</v>
      </c>
      <c r="D5" s="161" t="s">
        <v>1</v>
      </c>
      <c r="E5" s="162"/>
      <c r="F5" s="162"/>
      <c r="G5" s="162"/>
      <c r="H5" s="162"/>
      <c r="I5" s="162"/>
      <c r="J5" s="162"/>
      <c r="K5" s="163"/>
      <c r="L5" s="164" t="s">
        <v>2</v>
      </c>
      <c r="M5" s="165"/>
      <c r="N5" s="166"/>
      <c r="O5" s="166"/>
      <c r="P5" s="166"/>
      <c r="Q5" s="166"/>
      <c r="R5" s="167"/>
    </row>
    <row r="6" spans="1:19" s="5" customFormat="1" ht="26.25" customHeight="1" x14ac:dyDescent="0.15">
      <c r="A6" s="156"/>
      <c r="B6" s="158"/>
      <c r="C6" s="160"/>
      <c r="D6" s="69" t="s">
        <v>51</v>
      </c>
      <c r="E6" s="9" t="s">
        <v>13</v>
      </c>
      <c r="F6" s="9" t="s">
        <v>3</v>
      </c>
      <c r="G6" s="68" t="s">
        <v>12</v>
      </c>
      <c r="H6" s="7" t="s">
        <v>4</v>
      </c>
      <c r="I6" s="7" t="s">
        <v>5</v>
      </c>
      <c r="J6" s="7" t="s">
        <v>6</v>
      </c>
      <c r="K6" s="8" t="s">
        <v>7</v>
      </c>
      <c r="L6" s="6" t="s">
        <v>13</v>
      </c>
      <c r="M6" s="9" t="s">
        <v>3</v>
      </c>
      <c r="N6" s="68" t="s">
        <v>12</v>
      </c>
      <c r="O6" s="7" t="s">
        <v>4</v>
      </c>
      <c r="P6" s="7" t="s">
        <v>5</v>
      </c>
      <c r="Q6" s="7" t="s">
        <v>6</v>
      </c>
      <c r="R6" s="81" t="s">
        <v>7</v>
      </c>
    </row>
    <row r="7" spans="1:19" ht="19.899999999999999" customHeight="1" x14ac:dyDescent="0.15">
      <c r="A7" s="63">
        <v>1</v>
      </c>
      <c r="B7" s="145"/>
      <c r="C7" s="145"/>
      <c r="D7" s="78"/>
      <c r="E7" s="83"/>
      <c r="F7" s="146"/>
      <c r="G7" s="146"/>
      <c r="H7" s="146"/>
      <c r="I7" s="147"/>
      <c r="J7" s="147"/>
      <c r="K7" s="148"/>
      <c r="L7" s="149"/>
      <c r="M7" s="146"/>
      <c r="N7" s="146"/>
      <c r="O7" s="146"/>
      <c r="P7" s="147"/>
      <c r="Q7" s="147"/>
      <c r="R7" s="150"/>
      <c r="S7" s="10"/>
    </row>
    <row r="8" spans="1:19" ht="19.899999999999999" customHeight="1" x14ac:dyDescent="0.15">
      <c r="A8" s="64">
        <v>2</v>
      </c>
      <c r="B8" s="145"/>
      <c r="C8" s="145"/>
      <c r="D8" s="79"/>
      <c r="E8" s="89"/>
      <c r="F8" s="146"/>
      <c r="G8" s="146"/>
      <c r="H8" s="146"/>
      <c r="I8" s="147"/>
      <c r="J8" s="147"/>
      <c r="K8" s="151"/>
      <c r="L8" s="149"/>
      <c r="M8" s="146"/>
      <c r="N8" s="146"/>
      <c r="O8" s="146"/>
      <c r="P8" s="147"/>
      <c r="Q8" s="147"/>
      <c r="R8" s="150"/>
      <c r="S8" s="10"/>
    </row>
    <row r="9" spans="1:19" ht="19.899999999999999" customHeight="1" x14ac:dyDescent="0.15">
      <c r="A9" s="64">
        <v>3</v>
      </c>
      <c r="B9" s="145"/>
      <c r="C9" s="145"/>
      <c r="D9" s="79"/>
      <c r="E9" s="89"/>
      <c r="F9" s="146"/>
      <c r="G9" s="146"/>
      <c r="H9" s="146"/>
      <c r="I9" s="147"/>
      <c r="J9" s="147"/>
      <c r="K9" s="151"/>
      <c r="L9" s="149"/>
      <c r="M9" s="146"/>
      <c r="N9" s="146"/>
      <c r="O9" s="146"/>
      <c r="P9" s="147"/>
      <c r="Q9" s="147"/>
      <c r="R9" s="150"/>
      <c r="S9" s="10"/>
    </row>
    <row r="10" spans="1:19" ht="19.899999999999999" customHeight="1" x14ac:dyDescent="0.15">
      <c r="A10" s="64">
        <v>4</v>
      </c>
      <c r="B10" s="145"/>
      <c r="C10" s="145"/>
      <c r="D10" s="79"/>
      <c r="E10" s="89"/>
      <c r="F10" s="146"/>
      <c r="G10" s="146"/>
      <c r="H10" s="146"/>
      <c r="I10" s="147"/>
      <c r="J10" s="147"/>
      <c r="K10" s="151"/>
      <c r="L10" s="149"/>
      <c r="M10" s="146"/>
      <c r="N10" s="146"/>
      <c r="O10" s="146"/>
      <c r="P10" s="147"/>
      <c r="Q10" s="147"/>
      <c r="R10" s="150"/>
      <c r="S10" s="10"/>
    </row>
    <row r="11" spans="1:19" ht="19.899999999999999" customHeight="1" x14ac:dyDescent="0.15">
      <c r="A11" s="64">
        <v>5</v>
      </c>
      <c r="B11" s="145"/>
      <c r="C11" s="145"/>
      <c r="D11" s="79"/>
      <c r="E11" s="89"/>
      <c r="F11" s="146"/>
      <c r="G11" s="146"/>
      <c r="H11" s="146"/>
      <c r="I11" s="147"/>
      <c r="J11" s="147"/>
      <c r="K11" s="151"/>
      <c r="L11" s="149"/>
      <c r="M11" s="146"/>
      <c r="N11" s="146"/>
      <c r="O11" s="146"/>
      <c r="P11" s="147"/>
      <c r="Q11" s="147"/>
      <c r="R11" s="150"/>
      <c r="S11" s="10"/>
    </row>
    <row r="12" spans="1:19" ht="19.899999999999999" customHeight="1" x14ac:dyDescent="0.15">
      <c r="A12" s="64">
        <v>6</v>
      </c>
      <c r="B12" s="145"/>
      <c r="C12" s="145"/>
      <c r="D12" s="79"/>
      <c r="E12" s="89"/>
      <c r="F12" s="146"/>
      <c r="G12" s="146"/>
      <c r="H12" s="146"/>
      <c r="I12" s="147"/>
      <c r="J12" s="147"/>
      <c r="K12" s="151"/>
      <c r="L12" s="149"/>
      <c r="M12" s="146"/>
      <c r="N12" s="146"/>
      <c r="O12" s="146"/>
      <c r="P12" s="147"/>
      <c r="Q12" s="147"/>
      <c r="R12" s="150"/>
      <c r="S12" s="10"/>
    </row>
    <row r="13" spans="1:19" ht="19.899999999999999" customHeight="1" x14ac:dyDescent="0.15">
      <c r="A13" s="64">
        <v>7</v>
      </c>
      <c r="B13" s="145"/>
      <c r="C13" s="145"/>
      <c r="D13" s="79"/>
      <c r="E13" s="89"/>
      <c r="F13" s="146"/>
      <c r="G13" s="146"/>
      <c r="H13" s="146"/>
      <c r="I13" s="147"/>
      <c r="J13" s="147"/>
      <c r="K13" s="151"/>
      <c r="L13" s="149"/>
      <c r="M13" s="146"/>
      <c r="N13" s="146"/>
      <c r="O13" s="146"/>
      <c r="P13" s="147"/>
      <c r="Q13" s="147"/>
      <c r="R13" s="150"/>
      <c r="S13" s="10"/>
    </row>
    <row r="14" spans="1:19" ht="19.899999999999999" customHeight="1" x14ac:dyDescent="0.15">
      <c r="A14" s="64">
        <v>8</v>
      </c>
      <c r="B14" s="145"/>
      <c r="C14" s="145"/>
      <c r="D14" s="79"/>
      <c r="E14" s="89"/>
      <c r="F14" s="146"/>
      <c r="G14" s="146"/>
      <c r="H14" s="146"/>
      <c r="I14" s="147"/>
      <c r="J14" s="147"/>
      <c r="K14" s="151"/>
      <c r="L14" s="149"/>
      <c r="M14" s="146"/>
      <c r="N14" s="146"/>
      <c r="O14" s="146"/>
      <c r="P14" s="147"/>
      <c r="Q14" s="147"/>
      <c r="R14" s="150"/>
      <c r="S14" s="10"/>
    </row>
    <row r="15" spans="1:19" ht="19.899999999999999" customHeight="1" x14ac:dyDescent="0.15">
      <c r="A15" s="64">
        <v>9</v>
      </c>
      <c r="B15" s="145"/>
      <c r="C15" s="145"/>
      <c r="D15" s="79"/>
      <c r="E15" s="89"/>
      <c r="F15" s="146"/>
      <c r="G15" s="146"/>
      <c r="H15" s="146"/>
      <c r="I15" s="147"/>
      <c r="J15" s="147"/>
      <c r="K15" s="151"/>
      <c r="L15" s="149"/>
      <c r="M15" s="146"/>
      <c r="N15" s="146"/>
      <c r="O15" s="146"/>
      <c r="P15" s="147"/>
      <c r="Q15" s="147"/>
      <c r="R15" s="150"/>
      <c r="S15" s="10"/>
    </row>
    <row r="16" spans="1:19" ht="19.899999999999999" customHeight="1" x14ac:dyDescent="0.15">
      <c r="A16" s="64">
        <v>10</v>
      </c>
      <c r="B16" s="145"/>
      <c r="C16" s="145"/>
      <c r="D16" s="79"/>
      <c r="E16" s="89"/>
      <c r="F16" s="146"/>
      <c r="G16" s="146"/>
      <c r="H16" s="146"/>
      <c r="I16" s="147"/>
      <c r="J16" s="147"/>
      <c r="K16" s="151"/>
      <c r="L16" s="149"/>
      <c r="M16" s="146"/>
      <c r="N16" s="146"/>
      <c r="O16" s="146"/>
      <c r="P16" s="147"/>
      <c r="Q16" s="147"/>
      <c r="R16" s="150"/>
      <c r="S16" s="10"/>
    </row>
    <row r="17" spans="1:19" ht="19.899999999999999" customHeight="1" x14ac:dyDescent="0.15">
      <c r="A17" s="64">
        <v>11</v>
      </c>
      <c r="B17" s="145"/>
      <c r="C17" s="145"/>
      <c r="D17" s="79"/>
      <c r="E17" s="89"/>
      <c r="F17" s="146"/>
      <c r="G17" s="146"/>
      <c r="H17" s="146"/>
      <c r="I17" s="147"/>
      <c r="J17" s="147"/>
      <c r="K17" s="151"/>
      <c r="L17" s="149"/>
      <c r="M17" s="146"/>
      <c r="N17" s="146"/>
      <c r="O17" s="146"/>
      <c r="P17" s="147"/>
      <c r="Q17" s="147"/>
      <c r="R17" s="150"/>
      <c r="S17" s="10"/>
    </row>
    <row r="18" spans="1:19" ht="19.899999999999999" customHeight="1" x14ac:dyDescent="0.15">
      <c r="A18" s="64">
        <v>12</v>
      </c>
      <c r="B18" s="145"/>
      <c r="C18" s="145"/>
      <c r="D18" s="79"/>
      <c r="E18" s="89"/>
      <c r="F18" s="146"/>
      <c r="G18" s="146"/>
      <c r="H18" s="146"/>
      <c r="I18" s="147"/>
      <c r="J18" s="147"/>
      <c r="K18" s="151"/>
      <c r="L18" s="149"/>
      <c r="M18" s="146"/>
      <c r="N18" s="146"/>
      <c r="O18" s="146"/>
      <c r="P18" s="147"/>
      <c r="Q18" s="147"/>
      <c r="R18" s="150"/>
      <c r="S18" s="10"/>
    </row>
    <row r="19" spans="1:19" ht="19.899999999999999" customHeight="1" x14ac:dyDescent="0.15">
      <c r="A19" s="64">
        <v>13</v>
      </c>
      <c r="B19" s="145"/>
      <c r="C19" s="145"/>
      <c r="D19" s="79"/>
      <c r="E19" s="89"/>
      <c r="F19" s="146"/>
      <c r="G19" s="146"/>
      <c r="H19" s="146"/>
      <c r="I19" s="147"/>
      <c r="J19" s="147"/>
      <c r="K19" s="151"/>
      <c r="L19" s="149"/>
      <c r="M19" s="146"/>
      <c r="N19" s="146"/>
      <c r="O19" s="146"/>
      <c r="P19" s="147"/>
      <c r="Q19" s="147"/>
      <c r="R19" s="150"/>
      <c r="S19" s="10"/>
    </row>
    <row r="20" spans="1:19" ht="19.899999999999999" customHeight="1" x14ac:dyDescent="0.15">
      <c r="A20" s="64">
        <v>14</v>
      </c>
      <c r="B20" s="145"/>
      <c r="C20" s="145"/>
      <c r="D20" s="79"/>
      <c r="E20" s="89"/>
      <c r="F20" s="146"/>
      <c r="G20" s="146"/>
      <c r="H20" s="146"/>
      <c r="I20" s="147"/>
      <c r="J20" s="147"/>
      <c r="K20" s="151"/>
      <c r="L20" s="149"/>
      <c r="M20" s="146"/>
      <c r="N20" s="146"/>
      <c r="O20" s="146"/>
      <c r="P20" s="147"/>
      <c r="Q20" s="147"/>
      <c r="R20" s="150"/>
      <c r="S20" s="10"/>
    </row>
    <row r="21" spans="1:19" ht="19.899999999999999" customHeight="1" x14ac:dyDescent="0.15">
      <c r="A21" s="64">
        <v>15</v>
      </c>
      <c r="B21" s="145"/>
      <c r="C21" s="145"/>
      <c r="D21" s="79"/>
      <c r="E21" s="89"/>
      <c r="F21" s="146"/>
      <c r="G21" s="146"/>
      <c r="H21" s="146"/>
      <c r="I21" s="147"/>
      <c r="J21" s="147"/>
      <c r="K21" s="151"/>
      <c r="L21" s="149"/>
      <c r="M21" s="146"/>
      <c r="N21" s="146"/>
      <c r="O21" s="146"/>
      <c r="P21" s="147"/>
      <c r="Q21" s="147"/>
      <c r="R21" s="150"/>
      <c r="S21" s="10"/>
    </row>
    <row r="22" spans="1:19" ht="19.899999999999999" customHeight="1" x14ac:dyDescent="0.15">
      <c r="A22" s="64">
        <v>16</v>
      </c>
      <c r="B22" s="145"/>
      <c r="C22" s="145"/>
      <c r="D22" s="79"/>
      <c r="E22" s="89"/>
      <c r="F22" s="146"/>
      <c r="G22" s="146"/>
      <c r="H22" s="146"/>
      <c r="I22" s="147"/>
      <c r="J22" s="147"/>
      <c r="K22" s="151"/>
      <c r="L22" s="149"/>
      <c r="M22" s="146"/>
      <c r="N22" s="146"/>
      <c r="O22" s="146"/>
      <c r="P22" s="147"/>
      <c r="Q22" s="147"/>
      <c r="R22" s="150"/>
      <c r="S22" s="10"/>
    </row>
    <row r="23" spans="1:19" ht="19.899999999999999" customHeight="1" x14ac:dyDescent="0.15">
      <c r="A23" s="64">
        <v>17</v>
      </c>
      <c r="B23" s="145"/>
      <c r="C23" s="145"/>
      <c r="D23" s="79"/>
      <c r="E23" s="89"/>
      <c r="F23" s="146"/>
      <c r="G23" s="146"/>
      <c r="H23" s="146"/>
      <c r="I23" s="147"/>
      <c r="J23" s="147"/>
      <c r="K23" s="151"/>
      <c r="L23" s="149"/>
      <c r="M23" s="146"/>
      <c r="N23" s="146"/>
      <c r="O23" s="146"/>
      <c r="P23" s="147"/>
      <c r="Q23" s="147"/>
      <c r="R23" s="150"/>
      <c r="S23" s="10"/>
    </row>
    <row r="24" spans="1:19" ht="19.899999999999999" customHeight="1" x14ac:dyDescent="0.15">
      <c r="A24" s="64">
        <v>18</v>
      </c>
      <c r="B24" s="145"/>
      <c r="C24" s="145"/>
      <c r="D24" s="79"/>
      <c r="E24" s="89"/>
      <c r="F24" s="146"/>
      <c r="G24" s="146"/>
      <c r="H24" s="146"/>
      <c r="I24" s="147"/>
      <c r="J24" s="147"/>
      <c r="K24" s="151"/>
      <c r="L24" s="149"/>
      <c r="M24" s="146"/>
      <c r="N24" s="146"/>
      <c r="O24" s="146"/>
      <c r="P24" s="147"/>
      <c r="Q24" s="147"/>
      <c r="R24" s="150"/>
      <c r="S24" s="10"/>
    </row>
    <row r="25" spans="1:19" ht="19.899999999999999" customHeight="1" x14ac:dyDescent="0.15">
      <c r="A25" s="64">
        <v>19</v>
      </c>
      <c r="B25" s="145"/>
      <c r="C25" s="145"/>
      <c r="D25" s="79"/>
      <c r="E25" s="89"/>
      <c r="F25" s="146"/>
      <c r="G25" s="146"/>
      <c r="H25" s="146"/>
      <c r="I25" s="147"/>
      <c r="J25" s="147"/>
      <c r="K25" s="151"/>
      <c r="L25" s="149"/>
      <c r="M25" s="146"/>
      <c r="N25" s="146"/>
      <c r="O25" s="146"/>
      <c r="P25" s="147"/>
      <c r="Q25" s="147"/>
      <c r="R25" s="150"/>
      <c r="S25" s="10"/>
    </row>
    <row r="26" spans="1:19" ht="19.899999999999999" customHeight="1" x14ac:dyDescent="0.15">
      <c r="A26" s="64">
        <v>20</v>
      </c>
      <c r="B26" s="145"/>
      <c r="C26" s="145"/>
      <c r="D26" s="79"/>
      <c r="E26" s="89"/>
      <c r="F26" s="146"/>
      <c r="G26" s="146"/>
      <c r="H26" s="146"/>
      <c r="I26" s="147"/>
      <c r="J26" s="147"/>
      <c r="K26" s="151"/>
      <c r="L26" s="149"/>
      <c r="M26" s="146"/>
      <c r="N26" s="146"/>
      <c r="O26" s="146"/>
      <c r="P26" s="147"/>
      <c r="Q26" s="147"/>
      <c r="R26" s="150"/>
      <c r="S26" s="10"/>
    </row>
    <row r="27" spans="1:19" ht="19.899999999999999" customHeight="1" x14ac:dyDescent="0.15">
      <c r="A27" s="64">
        <v>21</v>
      </c>
      <c r="B27" s="145"/>
      <c r="C27" s="145"/>
      <c r="D27" s="79"/>
      <c r="E27" s="89"/>
      <c r="F27" s="146"/>
      <c r="G27" s="146"/>
      <c r="H27" s="146"/>
      <c r="I27" s="147"/>
      <c r="J27" s="147"/>
      <c r="K27" s="151"/>
      <c r="L27" s="149"/>
      <c r="M27" s="146"/>
      <c r="N27" s="146"/>
      <c r="O27" s="146"/>
      <c r="P27" s="147"/>
      <c r="Q27" s="147"/>
      <c r="R27" s="150"/>
      <c r="S27" s="10"/>
    </row>
    <row r="28" spans="1:19" ht="19.899999999999999" customHeight="1" x14ac:dyDescent="0.15">
      <c r="A28" s="64">
        <v>22</v>
      </c>
      <c r="B28" s="145"/>
      <c r="C28" s="145"/>
      <c r="D28" s="79"/>
      <c r="E28" s="89"/>
      <c r="F28" s="146"/>
      <c r="G28" s="146"/>
      <c r="H28" s="146"/>
      <c r="I28" s="147"/>
      <c r="J28" s="147"/>
      <c r="K28" s="151"/>
      <c r="L28" s="149"/>
      <c r="M28" s="146"/>
      <c r="N28" s="146"/>
      <c r="O28" s="146"/>
      <c r="P28" s="147"/>
      <c r="Q28" s="147"/>
      <c r="R28" s="150"/>
      <c r="S28" s="10"/>
    </row>
    <row r="29" spans="1:19" ht="19.899999999999999" customHeight="1" x14ac:dyDescent="0.15">
      <c r="A29" s="64">
        <v>23</v>
      </c>
      <c r="B29" s="145"/>
      <c r="C29" s="145"/>
      <c r="D29" s="79"/>
      <c r="E29" s="89"/>
      <c r="F29" s="146"/>
      <c r="G29" s="146"/>
      <c r="H29" s="146"/>
      <c r="I29" s="147"/>
      <c r="J29" s="147"/>
      <c r="K29" s="151"/>
      <c r="L29" s="149"/>
      <c r="M29" s="146"/>
      <c r="N29" s="146"/>
      <c r="O29" s="146"/>
      <c r="P29" s="147"/>
      <c r="Q29" s="147"/>
      <c r="R29" s="150"/>
      <c r="S29" s="10"/>
    </row>
    <row r="30" spans="1:19" ht="19.899999999999999" customHeight="1" x14ac:dyDescent="0.15">
      <c r="A30" s="64">
        <v>24</v>
      </c>
      <c r="B30" s="145"/>
      <c r="C30" s="145"/>
      <c r="D30" s="79"/>
      <c r="E30" s="89"/>
      <c r="F30" s="146"/>
      <c r="G30" s="146"/>
      <c r="H30" s="146"/>
      <c r="I30" s="147"/>
      <c r="J30" s="147"/>
      <c r="K30" s="151"/>
      <c r="L30" s="149"/>
      <c r="M30" s="146"/>
      <c r="N30" s="146"/>
      <c r="O30" s="146"/>
      <c r="P30" s="147"/>
      <c r="Q30" s="147"/>
      <c r="R30" s="150"/>
      <c r="S30" s="10"/>
    </row>
    <row r="31" spans="1:19" ht="19.899999999999999" customHeight="1" x14ac:dyDescent="0.15">
      <c r="A31" s="64">
        <v>25</v>
      </c>
      <c r="B31" s="145"/>
      <c r="C31" s="145"/>
      <c r="D31" s="79"/>
      <c r="E31" s="89"/>
      <c r="F31" s="146"/>
      <c r="G31" s="146"/>
      <c r="H31" s="146"/>
      <c r="I31" s="147"/>
      <c r="J31" s="147"/>
      <c r="K31" s="151"/>
      <c r="L31" s="149"/>
      <c r="M31" s="146"/>
      <c r="N31" s="146"/>
      <c r="O31" s="146"/>
      <c r="P31" s="147"/>
      <c r="Q31" s="147"/>
      <c r="R31" s="150"/>
      <c r="S31" s="10"/>
    </row>
    <row r="32" spans="1:19" ht="19.899999999999999" customHeight="1" x14ac:dyDescent="0.15">
      <c r="A32" s="64">
        <v>26</v>
      </c>
      <c r="B32" s="145"/>
      <c r="C32" s="145"/>
      <c r="D32" s="79"/>
      <c r="E32" s="89"/>
      <c r="F32" s="146"/>
      <c r="G32" s="146"/>
      <c r="H32" s="146"/>
      <c r="I32" s="147"/>
      <c r="J32" s="147"/>
      <c r="K32" s="151"/>
      <c r="L32" s="149"/>
      <c r="M32" s="146"/>
      <c r="N32" s="146"/>
      <c r="O32" s="146"/>
      <c r="P32" s="147"/>
      <c r="Q32" s="147"/>
      <c r="R32" s="150"/>
      <c r="S32" s="10"/>
    </row>
    <row r="33" spans="1:19" ht="19.899999999999999" customHeight="1" x14ac:dyDescent="0.15">
      <c r="A33" s="64">
        <v>27</v>
      </c>
      <c r="B33" s="145"/>
      <c r="C33" s="145"/>
      <c r="D33" s="79"/>
      <c r="E33" s="89"/>
      <c r="F33" s="146"/>
      <c r="G33" s="146"/>
      <c r="H33" s="146"/>
      <c r="I33" s="147"/>
      <c r="J33" s="147"/>
      <c r="K33" s="151"/>
      <c r="L33" s="149"/>
      <c r="M33" s="146"/>
      <c r="N33" s="146"/>
      <c r="O33" s="146"/>
      <c r="P33" s="147"/>
      <c r="Q33" s="147"/>
      <c r="R33" s="150"/>
      <c r="S33" s="10"/>
    </row>
    <row r="34" spans="1:19" ht="19.899999999999999" customHeight="1" x14ac:dyDescent="0.15">
      <c r="A34" s="64">
        <v>28</v>
      </c>
      <c r="B34" s="145"/>
      <c r="C34" s="145"/>
      <c r="D34" s="79"/>
      <c r="E34" s="89"/>
      <c r="F34" s="146"/>
      <c r="G34" s="146"/>
      <c r="H34" s="146"/>
      <c r="I34" s="147"/>
      <c r="J34" s="147"/>
      <c r="K34" s="151"/>
      <c r="L34" s="149"/>
      <c r="M34" s="146"/>
      <c r="N34" s="146"/>
      <c r="O34" s="146"/>
      <c r="P34" s="147"/>
      <c r="Q34" s="147"/>
      <c r="R34" s="150"/>
      <c r="S34" s="10"/>
    </row>
    <row r="35" spans="1:19" ht="19.899999999999999" customHeight="1" x14ac:dyDescent="0.15">
      <c r="A35" s="64">
        <v>29</v>
      </c>
      <c r="B35" s="145"/>
      <c r="C35" s="145"/>
      <c r="D35" s="79"/>
      <c r="E35" s="89"/>
      <c r="F35" s="146"/>
      <c r="G35" s="146"/>
      <c r="H35" s="146"/>
      <c r="I35" s="147"/>
      <c r="J35" s="147"/>
      <c r="K35" s="151"/>
      <c r="L35" s="149"/>
      <c r="M35" s="146"/>
      <c r="N35" s="146"/>
      <c r="O35" s="146"/>
      <c r="P35" s="147"/>
      <c r="Q35" s="147"/>
      <c r="R35" s="150"/>
      <c r="S35" s="10"/>
    </row>
    <row r="36" spans="1:19" ht="19.899999999999999" customHeight="1" x14ac:dyDescent="0.15">
      <c r="A36" s="64">
        <v>30</v>
      </c>
      <c r="B36" s="145"/>
      <c r="C36" s="145"/>
      <c r="D36" s="79"/>
      <c r="E36" s="89"/>
      <c r="F36" s="146"/>
      <c r="G36" s="146"/>
      <c r="H36" s="146"/>
      <c r="I36" s="147"/>
      <c r="J36" s="147"/>
      <c r="K36" s="151"/>
      <c r="L36" s="149"/>
      <c r="M36" s="146"/>
      <c r="N36" s="146"/>
      <c r="O36" s="146"/>
      <c r="P36" s="147"/>
      <c r="Q36" s="147"/>
      <c r="R36" s="150"/>
      <c r="S36" s="10"/>
    </row>
    <row r="37" spans="1:19" ht="19.899999999999999" customHeight="1" x14ac:dyDescent="0.15">
      <c r="A37" s="65">
        <v>31</v>
      </c>
      <c r="B37" s="145"/>
      <c r="C37" s="145"/>
      <c r="D37" s="80"/>
      <c r="E37" s="91"/>
      <c r="F37" s="146"/>
      <c r="G37" s="146"/>
      <c r="H37" s="146"/>
      <c r="I37" s="147"/>
      <c r="J37" s="147"/>
      <c r="K37" s="151"/>
      <c r="L37" s="149"/>
      <c r="M37" s="146"/>
      <c r="N37" s="146"/>
      <c r="O37" s="146"/>
      <c r="P37" s="147"/>
      <c r="Q37" s="147"/>
      <c r="R37" s="150"/>
      <c r="S37" s="10"/>
    </row>
    <row r="38" spans="1:19" ht="19.899999999999999" customHeight="1" x14ac:dyDescent="0.15">
      <c r="A38" s="63" t="s">
        <v>8</v>
      </c>
      <c r="B38" s="132" t="e">
        <f t="shared" ref="B38:Q38" si="0">AVERAGE(B7:B37)</f>
        <v>#DIV/0!</v>
      </c>
      <c r="C38" s="133" t="e">
        <f t="shared" si="0"/>
        <v>#DIV/0!</v>
      </c>
      <c r="D38" s="93" t="s">
        <v>50</v>
      </c>
      <c r="E38" s="94" t="e">
        <f t="shared" si="0"/>
        <v>#DIV/0!</v>
      </c>
      <c r="F38" s="94" t="e">
        <f t="shared" si="0"/>
        <v>#DIV/0!</v>
      </c>
      <c r="G38" s="95" t="e">
        <f t="shared" si="0"/>
        <v>#DIV/0!</v>
      </c>
      <c r="H38" s="95" t="e">
        <f t="shared" si="0"/>
        <v>#DIV/0!</v>
      </c>
      <c r="I38" s="96" t="e">
        <f t="shared" si="0"/>
        <v>#DIV/0!</v>
      </c>
      <c r="J38" s="96" t="e">
        <f t="shared" si="0"/>
        <v>#DIV/0!</v>
      </c>
      <c r="K38" s="92" t="e">
        <f t="shared" si="0"/>
        <v>#DIV/0!</v>
      </c>
      <c r="L38" s="93" t="e">
        <f t="shared" si="0"/>
        <v>#DIV/0!</v>
      </c>
      <c r="M38" s="94" t="e">
        <f t="shared" si="0"/>
        <v>#DIV/0!</v>
      </c>
      <c r="N38" s="95" t="e">
        <f t="shared" si="0"/>
        <v>#DIV/0!</v>
      </c>
      <c r="O38" s="95" t="e">
        <f t="shared" si="0"/>
        <v>#DIV/0!</v>
      </c>
      <c r="P38" s="96" t="e">
        <f t="shared" si="0"/>
        <v>#DIV/0!</v>
      </c>
      <c r="Q38" s="96" t="e">
        <f t="shared" si="0"/>
        <v>#DIV/0!</v>
      </c>
      <c r="R38" s="97" t="e">
        <f>AVERAGE(R7:R37)</f>
        <v>#DIV/0!</v>
      </c>
    </row>
    <row r="39" spans="1:19" ht="19.899999999999999" customHeight="1" x14ac:dyDescent="0.15">
      <c r="A39" s="64" t="s">
        <v>9</v>
      </c>
      <c r="B39" s="134">
        <f t="shared" ref="B39:C39" si="1">MAX(B7:B37)</f>
        <v>0</v>
      </c>
      <c r="C39" s="135">
        <f t="shared" si="1"/>
        <v>0</v>
      </c>
      <c r="D39" s="99" t="s">
        <v>50</v>
      </c>
      <c r="E39" s="89">
        <f t="shared" ref="E39:Q39" si="2">MAX(E7:E37)</f>
        <v>0</v>
      </c>
      <c r="F39" s="89">
        <f t="shared" si="2"/>
        <v>0</v>
      </c>
      <c r="G39" s="100">
        <f t="shared" si="2"/>
        <v>0</v>
      </c>
      <c r="H39" s="100">
        <f t="shared" si="2"/>
        <v>0</v>
      </c>
      <c r="I39" s="101">
        <f t="shared" si="2"/>
        <v>0</v>
      </c>
      <c r="J39" s="101">
        <f t="shared" si="2"/>
        <v>0</v>
      </c>
      <c r="K39" s="98">
        <f t="shared" si="2"/>
        <v>0</v>
      </c>
      <c r="L39" s="99">
        <f t="shared" si="2"/>
        <v>0</v>
      </c>
      <c r="M39" s="89">
        <f t="shared" si="2"/>
        <v>0</v>
      </c>
      <c r="N39" s="100">
        <f t="shared" si="2"/>
        <v>0</v>
      </c>
      <c r="O39" s="100">
        <f t="shared" si="2"/>
        <v>0</v>
      </c>
      <c r="P39" s="101">
        <f t="shared" si="2"/>
        <v>0</v>
      </c>
      <c r="Q39" s="101">
        <f t="shared" si="2"/>
        <v>0</v>
      </c>
      <c r="R39" s="102">
        <f>MAX(R7:R37)</f>
        <v>0</v>
      </c>
    </row>
    <row r="40" spans="1:19" ht="19.899999999999999" customHeight="1" x14ac:dyDescent="0.15">
      <c r="A40" s="66" t="s">
        <v>10</v>
      </c>
      <c r="B40" s="136">
        <f t="shared" ref="B40:C40" si="3">MIN(B7:B37)</f>
        <v>0</v>
      </c>
      <c r="C40" s="137">
        <f t="shared" si="3"/>
        <v>0</v>
      </c>
      <c r="D40" s="104" t="s">
        <v>50</v>
      </c>
      <c r="E40" s="105">
        <f t="shared" ref="E40:R40" si="4">MIN(E7:E37)</f>
        <v>0</v>
      </c>
      <c r="F40" s="105">
        <f t="shared" si="4"/>
        <v>0</v>
      </c>
      <c r="G40" s="106">
        <f t="shared" si="4"/>
        <v>0</v>
      </c>
      <c r="H40" s="106">
        <f t="shared" si="4"/>
        <v>0</v>
      </c>
      <c r="I40" s="107">
        <f t="shared" si="4"/>
        <v>0</v>
      </c>
      <c r="J40" s="107">
        <f t="shared" si="4"/>
        <v>0</v>
      </c>
      <c r="K40" s="103">
        <f t="shared" si="4"/>
        <v>0</v>
      </c>
      <c r="L40" s="104">
        <f t="shared" si="4"/>
        <v>0</v>
      </c>
      <c r="M40" s="105">
        <f t="shared" si="4"/>
        <v>0</v>
      </c>
      <c r="N40" s="106">
        <f t="shared" si="4"/>
        <v>0</v>
      </c>
      <c r="O40" s="106">
        <f t="shared" si="4"/>
        <v>0</v>
      </c>
      <c r="P40" s="107">
        <f t="shared" si="4"/>
        <v>0</v>
      </c>
      <c r="Q40" s="107">
        <f t="shared" si="4"/>
        <v>0</v>
      </c>
      <c r="R40" s="108">
        <f t="shared" si="4"/>
        <v>0</v>
      </c>
    </row>
    <row r="41" spans="1:19" ht="19.899999999999999" customHeight="1" thickBot="1" x14ac:dyDescent="0.2">
      <c r="A41" s="67" t="s">
        <v>11</v>
      </c>
      <c r="B41" s="71" t="s">
        <v>50</v>
      </c>
      <c r="C41" s="72" t="s">
        <v>50</v>
      </c>
      <c r="D41" s="70" t="s">
        <v>50</v>
      </c>
      <c r="E41" s="109" t="s">
        <v>50</v>
      </c>
      <c r="F41" s="109">
        <v>150</v>
      </c>
      <c r="G41" s="110" t="s">
        <v>48</v>
      </c>
      <c r="H41" s="111">
        <v>159.69999999999999</v>
      </c>
      <c r="I41" s="111">
        <v>44.9</v>
      </c>
      <c r="J41" s="111">
        <v>6.5</v>
      </c>
      <c r="K41" s="112">
        <v>300000</v>
      </c>
      <c r="L41" s="113" t="s">
        <v>50</v>
      </c>
      <c r="M41" s="109">
        <v>4.4000000000000004</v>
      </c>
      <c r="N41" s="110" t="s">
        <v>49</v>
      </c>
      <c r="O41" s="111">
        <v>2.6</v>
      </c>
      <c r="P41" s="111">
        <v>13.7</v>
      </c>
      <c r="Q41" s="111">
        <v>0.43</v>
      </c>
      <c r="R41" s="114">
        <v>3000</v>
      </c>
    </row>
    <row r="42" spans="1:19" x14ac:dyDescent="0.15">
      <c r="B42" s="11">
        <f>SUM(B7:B37)</f>
        <v>0</v>
      </c>
      <c r="C42" s="11">
        <f>SUM(C7:C37)</f>
        <v>0</v>
      </c>
      <c r="D42" s="11"/>
    </row>
  </sheetData>
  <mergeCells count="7">
    <mergeCell ref="A2:R2"/>
    <mergeCell ref="A4:F4"/>
    <mergeCell ref="A5:A6"/>
    <mergeCell ref="B5:B6"/>
    <mergeCell ref="C5:C6"/>
    <mergeCell ref="D5:K5"/>
    <mergeCell ref="L5:R5"/>
  </mergeCells>
  <phoneticPr fontId="8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92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S42"/>
  <sheetViews>
    <sheetView view="pageBreakPreview" zoomScale="120" zoomScaleNormal="120" zoomScaleSheetLayoutView="120" workbookViewId="0">
      <pane xSplit="1" ySplit="6" topLeftCell="B7" activePane="bottomRight" state="frozen"/>
      <selection activeCell="A5" sqref="A5:A6"/>
      <selection pane="topRight" activeCell="A5" sqref="A5:A6"/>
      <selection pane="bottomLeft" activeCell="A5" sqref="A5:A6"/>
      <selection pane="bottomRight" activeCell="A5" sqref="A5:A6"/>
    </sheetView>
  </sheetViews>
  <sheetFormatPr defaultColWidth="10" defaultRowHeight="13.5" x14ac:dyDescent="0.15"/>
  <cols>
    <col min="1" max="1" width="4.5" style="1" customWidth="1"/>
    <col min="2" max="3" width="7.625" style="1" customWidth="1"/>
    <col min="4" max="5" width="4.25" style="1" customWidth="1"/>
    <col min="6" max="8" width="5" style="1" customWidth="1"/>
    <col min="9" max="9" width="6" style="1" customWidth="1"/>
    <col min="10" max="10" width="5.875" style="1" customWidth="1"/>
    <col min="11" max="11" width="7.375" style="1" customWidth="1"/>
    <col min="12" max="15" width="4.25" style="1" customWidth="1"/>
    <col min="16" max="16" width="6" style="1" customWidth="1"/>
    <col min="17" max="17" width="5.375" style="1" customWidth="1"/>
    <col min="18" max="18" width="6" style="1" customWidth="1"/>
    <col min="19" max="19" width="8.75" style="1" customWidth="1"/>
    <col min="20" max="60" width="5.125" style="1" customWidth="1"/>
    <col min="61" max="16384" width="10" style="1"/>
  </cols>
  <sheetData>
    <row r="2" spans="1:19" ht="25.5" x14ac:dyDescent="0.3">
      <c r="A2" s="153" t="s">
        <v>52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4" spans="1:19" ht="16.149999999999999" customHeight="1" thickBot="1" x14ac:dyDescent="0.2">
      <c r="A4" s="154" t="s">
        <v>65</v>
      </c>
      <c r="B4" s="154"/>
      <c r="C4" s="154"/>
      <c r="D4" s="154"/>
      <c r="E4" s="154"/>
      <c r="F4" s="154"/>
      <c r="G4" s="2"/>
      <c r="H4" s="2"/>
      <c r="I4" s="2"/>
      <c r="J4" s="3"/>
      <c r="K4" s="4"/>
      <c r="R4" s="62" t="s">
        <v>47</v>
      </c>
    </row>
    <row r="5" spans="1:19" s="5" customFormat="1" ht="24" customHeight="1" x14ac:dyDescent="0.15">
      <c r="A5" s="155" t="s">
        <v>0</v>
      </c>
      <c r="B5" s="157" t="s">
        <v>45</v>
      </c>
      <c r="C5" s="159" t="s">
        <v>46</v>
      </c>
      <c r="D5" s="161" t="s">
        <v>1</v>
      </c>
      <c r="E5" s="162"/>
      <c r="F5" s="162"/>
      <c r="G5" s="162"/>
      <c r="H5" s="162"/>
      <c r="I5" s="162"/>
      <c r="J5" s="162"/>
      <c r="K5" s="163"/>
      <c r="L5" s="164" t="s">
        <v>2</v>
      </c>
      <c r="M5" s="165"/>
      <c r="N5" s="166"/>
      <c r="O5" s="166"/>
      <c r="P5" s="166"/>
      <c r="Q5" s="166"/>
      <c r="R5" s="167"/>
    </row>
    <row r="6" spans="1:19" s="5" customFormat="1" ht="26.25" customHeight="1" x14ac:dyDescent="0.15">
      <c r="A6" s="156"/>
      <c r="B6" s="158"/>
      <c r="C6" s="160"/>
      <c r="D6" s="69" t="s">
        <v>51</v>
      </c>
      <c r="E6" s="9" t="s">
        <v>13</v>
      </c>
      <c r="F6" s="9" t="s">
        <v>3</v>
      </c>
      <c r="G6" s="68" t="s">
        <v>12</v>
      </c>
      <c r="H6" s="7" t="s">
        <v>4</v>
      </c>
      <c r="I6" s="7" t="s">
        <v>5</v>
      </c>
      <c r="J6" s="7" t="s">
        <v>6</v>
      </c>
      <c r="K6" s="8" t="s">
        <v>7</v>
      </c>
      <c r="L6" s="6" t="s">
        <v>13</v>
      </c>
      <c r="M6" s="9" t="s">
        <v>3</v>
      </c>
      <c r="N6" s="68" t="s">
        <v>12</v>
      </c>
      <c r="O6" s="7" t="s">
        <v>4</v>
      </c>
      <c r="P6" s="7" t="s">
        <v>5</v>
      </c>
      <c r="Q6" s="7" t="s">
        <v>6</v>
      </c>
      <c r="R6" s="81" t="s">
        <v>7</v>
      </c>
    </row>
    <row r="7" spans="1:19" ht="19.899999999999999" customHeight="1" x14ac:dyDescent="0.15">
      <c r="A7" s="63">
        <v>1</v>
      </c>
      <c r="B7" s="145"/>
      <c r="C7" s="145"/>
      <c r="D7" s="78"/>
      <c r="E7" s="83"/>
      <c r="F7" s="146"/>
      <c r="G7" s="146"/>
      <c r="H7" s="146"/>
      <c r="I7" s="147"/>
      <c r="J7" s="147"/>
      <c r="K7" s="148"/>
      <c r="L7" s="149"/>
      <c r="M7" s="146"/>
      <c r="N7" s="146"/>
      <c r="O7" s="146"/>
      <c r="P7" s="147"/>
      <c r="Q7" s="147"/>
      <c r="R7" s="150"/>
      <c r="S7" s="10"/>
    </row>
    <row r="8" spans="1:19" ht="19.899999999999999" customHeight="1" x14ac:dyDescent="0.15">
      <c r="A8" s="64">
        <v>2</v>
      </c>
      <c r="B8" s="145"/>
      <c r="C8" s="145"/>
      <c r="D8" s="79"/>
      <c r="E8" s="89"/>
      <c r="F8" s="146"/>
      <c r="G8" s="146"/>
      <c r="H8" s="146"/>
      <c r="I8" s="147"/>
      <c r="J8" s="147"/>
      <c r="K8" s="151"/>
      <c r="L8" s="149"/>
      <c r="M8" s="146"/>
      <c r="N8" s="146"/>
      <c r="O8" s="146"/>
      <c r="P8" s="147"/>
      <c r="Q8" s="147"/>
      <c r="R8" s="150"/>
      <c r="S8" s="10"/>
    </row>
    <row r="9" spans="1:19" ht="19.899999999999999" customHeight="1" x14ac:dyDescent="0.15">
      <c r="A9" s="64">
        <v>3</v>
      </c>
      <c r="B9" s="145"/>
      <c r="C9" s="145"/>
      <c r="D9" s="79"/>
      <c r="E9" s="89"/>
      <c r="F9" s="146"/>
      <c r="G9" s="146"/>
      <c r="H9" s="146"/>
      <c r="I9" s="147"/>
      <c r="J9" s="147"/>
      <c r="K9" s="151"/>
      <c r="L9" s="149"/>
      <c r="M9" s="146"/>
      <c r="N9" s="146"/>
      <c r="O9" s="146"/>
      <c r="P9" s="147"/>
      <c r="Q9" s="147"/>
      <c r="R9" s="150"/>
      <c r="S9" s="10"/>
    </row>
    <row r="10" spans="1:19" ht="19.899999999999999" customHeight="1" x14ac:dyDescent="0.15">
      <c r="A10" s="64">
        <v>4</v>
      </c>
      <c r="B10" s="145"/>
      <c r="C10" s="145"/>
      <c r="D10" s="79"/>
      <c r="E10" s="89"/>
      <c r="F10" s="146"/>
      <c r="G10" s="146"/>
      <c r="H10" s="146"/>
      <c r="I10" s="147"/>
      <c r="J10" s="147"/>
      <c r="K10" s="151"/>
      <c r="L10" s="149"/>
      <c r="M10" s="146"/>
      <c r="N10" s="146"/>
      <c r="O10" s="146"/>
      <c r="P10" s="147"/>
      <c r="Q10" s="147"/>
      <c r="R10" s="150"/>
      <c r="S10" s="10"/>
    </row>
    <row r="11" spans="1:19" ht="19.899999999999999" customHeight="1" x14ac:dyDescent="0.15">
      <c r="A11" s="64">
        <v>5</v>
      </c>
      <c r="B11" s="145"/>
      <c r="C11" s="145"/>
      <c r="D11" s="79"/>
      <c r="E11" s="89"/>
      <c r="F11" s="146"/>
      <c r="G11" s="146"/>
      <c r="H11" s="146"/>
      <c r="I11" s="147"/>
      <c r="J11" s="147"/>
      <c r="K11" s="151"/>
      <c r="L11" s="149"/>
      <c r="M11" s="146"/>
      <c r="N11" s="146"/>
      <c r="O11" s="146"/>
      <c r="P11" s="147"/>
      <c r="Q11" s="147"/>
      <c r="R11" s="150"/>
      <c r="S11" s="10"/>
    </row>
    <row r="12" spans="1:19" ht="19.899999999999999" customHeight="1" x14ac:dyDescent="0.15">
      <c r="A12" s="64">
        <v>6</v>
      </c>
      <c r="B12" s="145"/>
      <c r="C12" s="145"/>
      <c r="D12" s="79"/>
      <c r="E12" s="89"/>
      <c r="F12" s="146"/>
      <c r="G12" s="146"/>
      <c r="H12" s="146"/>
      <c r="I12" s="147"/>
      <c r="J12" s="147"/>
      <c r="K12" s="151"/>
      <c r="L12" s="149"/>
      <c r="M12" s="146"/>
      <c r="N12" s="146"/>
      <c r="O12" s="146"/>
      <c r="P12" s="147"/>
      <c r="Q12" s="147"/>
      <c r="R12" s="150"/>
      <c r="S12" s="10"/>
    </row>
    <row r="13" spans="1:19" ht="19.899999999999999" customHeight="1" x14ac:dyDescent="0.15">
      <c r="A13" s="64">
        <v>7</v>
      </c>
      <c r="B13" s="145"/>
      <c r="C13" s="145"/>
      <c r="D13" s="79"/>
      <c r="E13" s="89"/>
      <c r="F13" s="146"/>
      <c r="G13" s="146"/>
      <c r="H13" s="146"/>
      <c r="I13" s="147"/>
      <c r="J13" s="147"/>
      <c r="K13" s="151"/>
      <c r="L13" s="149"/>
      <c r="M13" s="146"/>
      <c r="N13" s="146"/>
      <c r="O13" s="146"/>
      <c r="P13" s="147"/>
      <c r="Q13" s="147"/>
      <c r="R13" s="150"/>
      <c r="S13" s="10"/>
    </row>
    <row r="14" spans="1:19" ht="19.899999999999999" customHeight="1" x14ac:dyDescent="0.15">
      <c r="A14" s="64">
        <v>8</v>
      </c>
      <c r="B14" s="145"/>
      <c r="C14" s="145"/>
      <c r="D14" s="79"/>
      <c r="E14" s="89"/>
      <c r="F14" s="146"/>
      <c r="G14" s="146"/>
      <c r="H14" s="146"/>
      <c r="I14" s="147"/>
      <c r="J14" s="147"/>
      <c r="K14" s="151"/>
      <c r="L14" s="149"/>
      <c r="M14" s="146"/>
      <c r="N14" s="146"/>
      <c r="O14" s="146"/>
      <c r="P14" s="147"/>
      <c r="Q14" s="147"/>
      <c r="R14" s="150"/>
      <c r="S14" s="10"/>
    </row>
    <row r="15" spans="1:19" ht="19.899999999999999" customHeight="1" x14ac:dyDescent="0.15">
      <c r="A15" s="64">
        <v>9</v>
      </c>
      <c r="B15" s="145"/>
      <c r="C15" s="145"/>
      <c r="D15" s="79"/>
      <c r="E15" s="89"/>
      <c r="F15" s="146"/>
      <c r="G15" s="146"/>
      <c r="H15" s="146"/>
      <c r="I15" s="147"/>
      <c r="J15" s="147"/>
      <c r="K15" s="151"/>
      <c r="L15" s="149"/>
      <c r="M15" s="146"/>
      <c r="N15" s="146"/>
      <c r="O15" s="146"/>
      <c r="P15" s="147"/>
      <c r="Q15" s="147"/>
      <c r="R15" s="150"/>
      <c r="S15" s="10"/>
    </row>
    <row r="16" spans="1:19" ht="19.899999999999999" customHeight="1" x14ac:dyDescent="0.15">
      <c r="A16" s="64">
        <v>10</v>
      </c>
      <c r="B16" s="145"/>
      <c r="C16" s="145"/>
      <c r="D16" s="79"/>
      <c r="E16" s="89"/>
      <c r="F16" s="146"/>
      <c r="G16" s="146"/>
      <c r="H16" s="146"/>
      <c r="I16" s="147"/>
      <c r="J16" s="147"/>
      <c r="K16" s="151"/>
      <c r="L16" s="149"/>
      <c r="M16" s="146"/>
      <c r="N16" s="146"/>
      <c r="O16" s="146"/>
      <c r="P16" s="147"/>
      <c r="Q16" s="147"/>
      <c r="R16" s="150"/>
      <c r="S16" s="10"/>
    </row>
    <row r="17" spans="1:19" ht="19.899999999999999" customHeight="1" x14ac:dyDescent="0.15">
      <c r="A17" s="64">
        <v>11</v>
      </c>
      <c r="B17" s="145"/>
      <c r="C17" s="145"/>
      <c r="D17" s="79"/>
      <c r="E17" s="89"/>
      <c r="F17" s="146"/>
      <c r="G17" s="146"/>
      <c r="H17" s="146"/>
      <c r="I17" s="147"/>
      <c r="J17" s="147"/>
      <c r="K17" s="151"/>
      <c r="L17" s="149"/>
      <c r="M17" s="146"/>
      <c r="N17" s="146"/>
      <c r="O17" s="146"/>
      <c r="P17" s="147"/>
      <c r="Q17" s="147"/>
      <c r="R17" s="150"/>
      <c r="S17" s="10"/>
    </row>
    <row r="18" spans="1:19" ht="19.899999999999999" customHeight="1" x14ac:dyDescent="0.15">
      <c r="A18" s="64">
        <v>12</v>
      </c>
      <c r="B18" s="145"/>
      <c r="C18" s="145"/>
      <c r="D18" s="79"/>
      <c r="E18" s="89"/>
      <c r="F18" s="146"/>
      <c r="G18" s="146"/>
      <c r="H18" s="146"/>
      <c r="I18" s="147"/>
      <c r="J18" s="147"/>
      <c r="K18" s="151"/>
      <c r="L18" s="149"/>
      <c r="M18" s="146"/>
      <c r="N18" s="146"/>
      <c r="O18" s="146"/>
      <c r="P18" s="147"/>
      <c r="Q18" s="147"/>
      <c r="R18" s="150"/>
      <c r="S18" s="10"/>
    </row>
    <row r="19" spans="1:19" ht="19.899999999999999" customHeight="1" x14ac:dyDescent="0.15">
      <c r="A19" s="64">
        <v>13</v>
      </c>
      <c r="B19" s="145"/>
      <c r="C19" s="145"/>
      <c r="D19" s="79"/>
      <c r="E19" s="89"/>
      <c r="F19" s="146"/>
      <c r="G19" s="146"/>
      <c r="H19" s="146"/>
      <c r="I19" s="147"/>
      <c r="J19" s="147"/>
      <c r="K19" s="151"/>
      <c r="L19" s="149"/>
      <c r="M19" s="146"/>
      <c r="N19" s="146"/>
      <c r="O19" s="146"/>
      <c r="P19" s="147"/>
      <c r="Q19" s="147"/>
      <c r="R19" s="150"/>
      <c r="S19" s="10"/>
    </row>
    <row r="20" spans="1:19" ht="19.899999999999999" customHeight="1" x14ac:dyDescent="0.15">
      <c r="A20" s="64">
        <v>14</v>
      </c>
      <c r="B20" s="145"/>
      <c r="C20" s="145"/>
      <c r="D20" s="79"/>
      <c r="E20" s="89"/>
      <c r="F20" s="146"/>
      <c r="G20" s="146"/>
      <c r="H20" s="146"/>
      <c r="I20" s="147"/>
      <c r="J20" s="147"/>
      <c r="K20" s="151"/>
      <c r="L20" s="149"/>
      <c r="M20" s="146"/>
      <c r="N20" s="146"/>
      <c r="O20" s="146"/>
      <c r="P20" s="147"/>
      <c r="Q20" s="147"/>
      <c r="R20" s="150"/>
      <c r="S20" s="10"/>
    </row>
    <row r="21" spans="1:19" ht="19.899999999999999" customHeight="1" x14ac:dyDescent="0.15">
      <c r="A21" s="64">
        <v>15</v>
      </c>
      <c r="B21" s="145"/>
      <c r="C21" s="145"/>
      <c r="D21" s="79"/>
      <c r="E21" s="89"/>
      <c r="F21" s="146"/>
      <c r="G21" s="146"/>
      <c r="H21" s="146"/>
      <c r="I21" s="147"/>
      <c r="J21" s="147"/>
      <c r="K21" s="151"/>
      <c r="L21" s="149"/>
      <c r="M21" s="146"/>
      <c r="N21" s="146"/>
      <c r="O21" s="146"/>
      <c r="P21" s="147"/>
      <c r="Q21" s="147"/>
      <c r="R21" s="150"/>
      <c r="S21" s="10"/>
    </row>
    <row r="22" spans="1:19" ht="19.899999999999999" customHeight="1" x14ac:dyDescent="0.15">
      <c r="A22" s="64">
        <v>16</v>
      </c>
      <c r="B22" s="145"/>
      <c r="C22" s="145"/>
      <c r="D22" s="79"/>
      <c r="E22" s="89"/>
      <c r="F22" s="146"/>
      <c r="G22" s="146"/>
      <c r="H22" s="146"/>
      <c r="I22" s="147"/>
      <c r="J22" s="147"/>
      <c r="K22" s="151"/>
      <c r="L22" s="149"/>
      <c r="M22" s="146"/>
      <c r="N22" s="146"/>
      <c r="O22" s="146"/>
      <c r="P22" s="147"/>
      <c r="Q22" s="147"/>
      <c r="R22" s="150"/>
      <c r="S22" s="10"/>
    </row>
    <row r="23" spans="1:19" ht="19.899999999999999" customHeight="1" x14ac:dyDescent="0.15">
      <c r="A23" s="64">
        <v>17</v>
      </c>
      <c r="B23" s="145"/>
      <c r="C23" s="145"/>
      <c r="D23" s="79"/>
      <c r="E23" s="89"/>
      <c r="F23" s="146"/>
      <c r="G23" s="146"/>
      <c r="H23" s="146"/>
      <c r="I23" s="147"/>
      <c r="J23" s="147"/>
      <c r="K23" s="151"/>
      <c r="L23" s="149"/>
      <c r="M23" s="146"/>
      <c r="N23" s="146"/>
      <c r="O23" s="146"/>
      <c r="P23" s="147"/>
      <c r="Q23" s="147"/>
      <c r="R23" s="150"/>
      <c r="S23" s="10"/>
    </row>
    <row r="24" spans="1:19" ht="19.899999999999999" customHeight="1" x14ac:dyDescent="0.15">
      <c r="A24" s="64">
        <v>18</v>
      </c>
      <c r="B24" s="145"/>
      <c r="C24" s="145"/>
      <c r="D24" s="79"/>
      <c r="E24" s="89"/>
      <c r="F24" s="146"/>
      <c r="G24" s="146"/>
      <c r="H24" s="146"/>
      <c r="I24" s="147"/>
      <c r="J24" s="147"/>
      <c r="K24" s="151"/>
      <c r="L24" s="149"/>
      <c r="M24" s="146"/>
      <c r="N24" s="146"/>
      <c r="O24" s="146"/>
      <c r="P24" s="147"/>
      <c r="Q24" s="147"/>
      <c r="R24" s="150"/>
      <c r="S24" s="10"/>
    </row>
    <row r="25" spans="1:19" ht="19.899999999999999" customHeight="1" x14ac:dyDescent="0.15">
      <c r="A25" s="64">
        <v>19</v>
      </c>
      <c r="B25" s="145"/>
      <c r="C25" s="145"/>
      <c r="D25" s="79"/>
      <c r="E25" s="89"/>
      <c r="F25" s="146"/>
      <c r="G25" s="146"/>
      <c r="H25" s="146"/>
      <c r="I25" s="147"/>
      <c r="J25" s="147"/>
      <c r="K25" s="151"/>
      <c r="L25" s="149"/>
      <c r="M25" s="146"/>
      <c r="N25" s="146"/>
      <c r="O25" s="146"/>
      <c r="P25" s="147"/>
      <c r="Q25" s="147"/>
      <c r="R25" s="150"/>
      <c r="S25" s="10"/>
    </row>
    <row r="26" spans="1:19" ht="19.899999999999999" customHeight="1" x14ac:dyDescent="0.15">
      <c r="A26" s="64">
        <v>20</v>
      </c>
      <c r="B26" s="145"/>
      <c r="C26" s="145"/>
      <c r="D26" s="79"/>
      <c r="E26" s="89"/>
      <c r="F26" s="146"/>
      <c r="G26" s="146"/>
      <c r="H26" s="146"/>
      <c r="I26" s="147"/>
      <c r="J26" s="147"/>
      <c r="K26" s="151"/>
      <c r="L26" s="149"/>
      <c r="M26" s="146"/>
      <c r="N26" s="146"/>
      <c r="O26" s="146"/>
      <c r="P26" s="147"/>
      <c r="Q26" s="147"/>
      <c r="R26" s="150"/>
      <c r="S26" s="10"/>
    </row>
    <row r="27" spans="1:19" ht="19.899999999999999" customHeight="1" x14ac:dyDescent="0.15">
      <c r="A27" s="64">
        <v>21</v>
      </c>
      <c r="B27" s="145"/>
      <c r="C27" s="145"/>
      <c r="D27" s="79"/>
      <c r="E27" s="89"/>
      <c r="F27" s="146"/>
      <c r="G27" s="146"/>
      <c r="H27" s="146"/>
      <c r="I27" s="147"/>
      <c r="J27" s="147"/>
      <c r="K27" s="151"/>
      <c r="L27" s="149"/>
      <c r="M27" s="146"/>
      <c r="N27" s="146"/>
      <c r="O27" s="146"/>
      <c r="P27" s="147"/>
      <c r="Q27" s="147"/>
      <c r="R27" s="150"/>
      <c r="S27" s="10"/>
    </row>
    <row r="28" spans="1:19" ht="19.899999999999999" customHeight="1" x14ac:dyDescent="0.15">
      <c r="A28" s="64">
        <v>22</v>
      </c>
      <c r="B28" s="145"/>
      <c r="C28" s="145"/>
      <c r="D28" s="79"/>
      <c r="E28" s="89"/>
      <c r="F28" s="146"/>
      <c r="G28" s="146"/>
      <c r="H28" s="146"/>
      <c r="I28" s="147"/>
      <c r="J28" s="147"/>
      <c r="K28" s="151"/>
      <c r="L28" s="149"/>
      <c r="M28" s="146"/>
      <c r="N28" s="146"/>
      <c r="O28" s="146"/>
      <c r="P28" s="147"/>
      <c r="Q28" s="147"/>
      <c r="R28" s="150"/>
      <c r="S28" s="10"/>
    </row>
    <row r="29" spans="1:19" ht="19.899999999999999" customHeight="1" x14ac:dyDescent="0.15">
      <c r="A29" s="64">
        <v>23</v>
      </c>
      <c r="B29" s="145"/>
      <c r="C29" s="145"/>
      <c r="D29" s="79"/>
      <c r="E29" s="89"/>
      <c r="F29" s="146"/>
      <c r="G29" s="146"/>
      <c r="H29" s="146"/>
      <c r="I29" s="147"/>
      <c r="J29" s="147"/>
      <c r="K29" s="151"/>
      <c r="L29" s="149"/>
      <c r="M29" s="146"/>
      <c r="N29" s="146"/>
      <c r="O29" s="146"/>
      <c r="P29" s="147"/>
      <c r="Q29" s="147"/>
      <c r="R29" s="150"/>
      <c r="S29" s="10"/>
    </row>
    <row r="30" spans="1:19" ht="19.899999999999999" customHeight="1" x14ac:dyDescent="0.15">
      <c r="A30" s="64">
        <v>24</v>
      </c>
      <c r="B30" s="145"/>
      <c r="C30" s="145"/>
      <c r="D30" s="79"/>
      <c r="E30" s="89"/>
      <c r="F30" s="146"/>
      <c r="G30" s="146"/>
      <c r="H30" s="146"/>
      <c r="I30" s="147"/>
      <c r="J30" s="147"/>
      <c r="K30" s="151"/>
      <c r="L30" s="149"/>
      <c r="M30" s="146"/>
      <c r="N30" s="146"/>
      <c r="O30" s="146"/>
      <c r="P30" s="147"/>
      <c r="Q30" s="147"/>
      <c r="R30" s="150"/>
      <c r="S30" s="10"/>
    </row>
    <row r="31" spans="1:19" ht="19.899999999999999" customHeight="1" x14ac:dyDescent="0.15">
      <c r="A31" s="64">
        <v>25</v>
      </c>
      <c r="B31" s="145"/>
      <c r="C31" s="145"/>
      <c r="D31" s="79"/>
      <c r="E31" s="89"/>
      <c r="F31" s="146"/>
      <c r="G31" s="146"/>
      <c r="H31" s="146"/>
      <c r="I31" s="147"/>
      <c r="J31" s="147"/>
      <c r="K31" s="151"/>
      <c r="L31" s="149"/>
      <c r="M31" s="146"/>
      <c r="N31" s="146"/>
      <c r="O31" s="146"/>
      <c r="P31" s="147"/>
      <c r="Q31" s="147"/>
      <c r="R31" s="150"/>
      <c r="S31" s="10"/>
    </row>
    <row r="32" spans="1:19" ht="19.899999999999999" customHeight="1" x14ac:dyDescent="0.15">
      <c r="A32" s="64">
        <v>26</v>
      </c>
      <c r="B32" s="145"/>
      <c r="C32" s="145"/>
      <c r="D32" s="79"/>
      <c r="E32" s="89"/>
      <c r="F32" s="146"/>
      <c r="G32" s="146"/>
      <c r="H32" s="146"/>
      <c r="I32" s="147"/>
      <c r="J32" s="147"/>
      <c r="K32" s="151"/>
      <c r="L32" s="149"/>
      <c r="M32" s="146"/>
      <c r="N32" s="146"/>
      <c r="O32" s="146"/>
      <c r="P32" s="147"/>
      <c r="Q32" s="147"/>
      <c r="R32" s="150"/>
      <c r="S32" s="10"/>
    </row>
    <row r="33" spans="1:19" ht="19.899999999999999" customHeight="1" x14ac:dyDescent="0.15">
      <c r="A33" s="64">
        <v>27</v>
      </c>
      <c r="B33" s="145"/>
      <c r="C33" s="145"/>
      <c r="D33" s="79"/>
      <c r="E33" s="89"/>
      <c r="F33" s="146"/>
      <c r="G33" s="146"/>
      <c r="H33" s="146"/>
      <c r="I33" s="147"/>
      <c r="J33" s="147"/>
      <c r="K33" s="151"/>
      <c r="L33" s="149"/>
      <c r="M33" s="146"/>
      <c r="N33" s="146"/>
      <c r="O33" s="146"/>
      <c r="P33" s="147"/>
      <c r="Q33" s="147"/>
      <c r="R33" s="150"/>
      <c r="S33" s="10"/>
    </row>
    <row r="34" spans="1:19" ht="19.899999999999999" customHeight="1" x14ac:dyDescent="0.15">
      <c r="A34" s="64">
        <v>28</v>
      </c>
      <c r="B34" s="145"/>
      <c r="C34" s="145"/>
      <c r="D34" s="79"/>
      <c r="E34" s="89"/>
      <c r="F34" s="146"/>
      <c r="G34" s="146"/>
      <c r="H34" s="146"/>
      <c r="I34" s="147"/>
      <c r="J34" s="147"/>
      <c r="K34" s="151"/>
      <c r="L34" s="149"/>
      <c r="M34" s="146"/>
      <c r="N34" s="146"/>
      <c r="O34" s="146"/>
      <c r="P34" s="147"/>
      <c r="Q34" s="147"/>
      <c r="R34" s="150"/>
      <c r="S34" s="10"/>
    </row>
    <row r="35" spans="1:19" ht="19.899999999999999" customHeight="1" x14ac:dyDescent="0.15">
      <c r="A35" s="64">
        <v>29</v>
      </c>
      <c r="B35" s="145"/>
      <c r="C35" s="145"/>
      <c r="D35" s="79"/>
      <c r="E35" s="89"/>
      <c r="F35" s="146"/>
      <c r="G35" s="146"/>
      <c r="H35" s="146"/>
      <c r="I35" s="147"/>
      <c r="J35" s="147"/>
      <c r="K35" s="151"/>
      <c r="L35" s="149"/>
      <c r="M35" s="146"/>
      <c r="N35" s="146"/>
      <c r="O35" s="146"/>
      <c r="P35" s="147"/>
      <c r="Q35" s="147"/>
      <c r="R35" s="150"/>
      <c r="S35" s="10"/>
    </row>
    <row r="36" spans="1:19" ht="19.899999999999999" customHeight="1" x14ac:dyDescent="0.15">
      <c r="A36" s="64">
        <v>30</v>
      </c>
      <c r="B36" s="145"/>
      <c r="C36" s="145"/>
      <c r="D36" s="79"/>
      <c r="E36" s="89"/>
      <c r="F36" s="146"/>
      <c r="G36" s="146"/>
      <c r="H36" s="146"/>
      <c r="I36" s="147"/>
      <c r="J36" s="147"/>
      <c r="K36" s="151"/>
      <c r="L36" s="149"/>
      <c r="M36" s="146"/>
      <c r="N36" s="146"/>
      <c r="O36" s="146"/>
      <c r="P36" s="147"/>
      <c r="Q36" s="147"/>
      <c r="R36" s="150"/>
      <c r="S36" s="10"/>
    </row>
    <row r="37" spans="1:19" ht="19.899999999999999" customHeight="1" x14ac:dyDescent="0.15">
      <c r="A37" s="65"/>
      <c r="B37" s="145"/>
      <c r="C37" s="145"/>
      <c r="D37" s="80"/>
      <c r="E37" s="91"/>
      <c r="F37" s="146"/>
      <c r="G37" s="146"/>
      <c r="H37" s="146"/>
      <c r="I37" s="147"/>
      <c r="J37" s="147"/>
      <c r="K37" s="151"/>
      <c r="L37" s="149"/>
      <c r="M37" s="146"/>
      <c r="N37" s="146"/>
      <c r="O37" s="146"/>
      <c r="P37" s="147"/>
      <c r="Q37" s="147"/>
      <c r="R37" s="150"/>
      <c r="S37" s="10"/>
    </row>
    <row r="38" spans="1:19" ht="19.899999999999999" customHeight="1" x14ac:dyDescent="0.15">
      <c r="A38" s="63" t="s">
        <v>8</v>
      </c>
      <c r="B38" s="132" t="e">
        <f t="shared" ref="B38:Q38" si="0">AVERAGE(B7:B37)</f>
        <v>#DIV/0!</v>
      </c>
      <c r="C38" s="133" t="e">
        <f t="shared" si="0"/>
        <v>#DIV/0!</v>
      </c>
      <c r="D38" s="93" t="s">
        <v>50</v>
      </c>
      <c r="E38" s="94" t="e">
        <f t="shared" si="0"/>
        <v>#DIV/0!</v>
      </c>
      <c r="F38" s="94" t="e">
        <f t="shared" si="0"/>
        <v>#DIV/0!</v>
      </c>
      <c r="G38" s="95" t="e">
        <f t="shared" si="0"/>
        <v>#DIV/0!</v>
      </c>
      <c r="H38" s="95" t="e">
        <f t="shared" si="0"/>
        <v>#DIV/0!</v>
      </c>
      <c r="I38" s="96" t="e">
        <f t="shared" si="0"/>
        <v>#DIV/0!</v>
      </c>
      <c r="J38" s="96" t="e">
        <f t="shared" si="0"/>
        <v>#DIV/0!</v>
      </c>
      <c r="K38" s="92" t="e">
        <f t="shared" si="0"/>
        <v>#DIV/0!</v>
      </c>
      <c r="L38" s="93" t="e">
        <f t="shared" si="0"/>
        <v>#DIV/0!</v>
      </c>
      <c r="M38" s="94" t="e">
        <f t="shared" si="0"/>
        <v>#DIV/0!</v>
      </c>
      <c r="N38" s="95" t="e">
        <f t="shared" si="0"/>
        <v>#DIV/0!</v>
      </c>
      <c r="O38" s="95" t="e">
        <f t="shared" si="0"/>
        <v>#DIV/0!</v>
      </c>
      <c r="P38" s="96" t="e">
        <f t="shared" si="0"/>
        <v>#DIV/0!</v>
      </c>
      <c r="Q38" s="96" t="e">
        <f t="shared" si="0"/>
        <v>#DIV/0!</v>
      </c>
      <c r="R38" s="97" t="e">
        <f>AVERAGE(R7:R37)</f>
        <v>#DIV/0!</v>
      </c>
    </row>
    <row r="39" spans="1:19" ht="19.899999999999999" customHeight="1" x14ac:dyDescent="0.15">
      <c r="A39" s="64" t="s">
        <v>9</v>
      </c>
      <c r="B39" s="134">
        <f t="shared" ref="B39:C39" si="1">MAX(B7:B37)</f>
        <v>0</v>
      </c>
      <c r="C39" s="135">
        <f t="shared" si="1"/>
        <v>0</v>
      </c>
      <c r="D39" s="99" t="s">
        <v>50</v>
      </c>
      <c r="E39" s="89">
        <f t="shared" ref="E39:Q39" si="2">MAX(E7:E37)</f>
        <v>0</v>
      </c>
      <c r="F39" s="89">
        <f t="shared" si="2"/>
        <v>0</v>
      </c>
      <c r="G39" s="100">
        <f t="shared" si="2"/>
        <v>0</v>
      </c>
      <c r="H39" s="100">
        <f t="shared" si="2"/>
        <v>0</v>
      </c>
      <c r="I39" s="101">
        <f t="shared" si="2"/>
        <v>0</v>
      </c>
      <c r="J39" s="101">
        <f t="shared" si="2"/>
        <v>0</v>
      </c>
      <c r="K39" s="98">
        <f t="shared" si="2"/>
        <v>0</v>
      </c>
      <c r="L39" s="99">
        <f t="shared" si="2"/>
        <v>0</v>
      </c>
      <c r="M39" s="89">
        <f t="shared" si="2"/>
        <v>0</v>
      </c>
      <c r="N39" s="100">
        <f t="shared" si="2"/>
        <v>0</v>
      </c>
      <c r="O39" s="100">
        <f t="shared" si="2"/>
        <v>0</v>
      </c>
      <c r="P39" s="101">
        <f t="shared" si="2"/>
        <v>0</v>
      </c>
      <c r="Q39" s="101">
        <f t="shared" si="2"/>
        <v>0</v>
      </c>
      <c r="R39" s="102">
        <f>MAX(R7:R37)</f>
        <v>0</v>
      </c>
    </row>
    <row r="40" spans="1:19" ht="19.899999999999999" customHeight="1" x14ac:dyDescent="0.15">
      <c r="A40" s="66" t="s">
        <v>10</v>
      </c>
      <c r="B40" s="136">
        <f t="shared" ref="B40:C40" si="3">MIN(B7:B37)</f>
        <v>0</v>
      </c>
      <c r="C40" s="137">
        <f t="shared" si="3"/>
        <v>0</v>
      </c>
      <c r="D40" s="104" t="s">
        <v>50</v>
      </c>
      <c r="E40" s="105">
        <f t="shared" ref="E40:R40" si="4">MIN(E7:E37)</f>
        <v>0</v>
      </c>
      <c r="F40" s="105">
        <f t="shared" si="4"/>
        <v>0</v>
      </c>
      <c r="G40" s="106">
        <f t="shared" si="4"/>
        <v>0</v>
      </c>
      <c r="H40" s="106">
        <f t="shared" si="4"/>
        <v>0</v>
      </c>
      <c r="I40" s="107">
        <f t="shared" si="4"/>
        <v>0</v>
      </c>
      <c r="J40" s="107">
        <f t="shared" si="4"/>
        <v>0</v>
      </c>
      <c r="K40" s="103">
        <f t="shared" si="4"/>
        <v>0</v>
      </c>
      <c r="L40" s="104">
        <f t="shared" si="4"/>
        <v>0</v>
      </c>
      <c r="M40" s="105">
        <f t="shared" si="4"/>
        <v>0</v>
      </c>
      <c r="N40" s="106">
        <f t="shared" si="4"/>
        <v>0</v>
      </c>
      <c r="O40" s="106">
        <f t="shared" si="4"/>
        <v>0</v>
      </c>
      <c r="P40" s="107">
        <f t="shared" si="4"/>
        <v>0</v>
      </c>
      <c r="Q40" s="107">
        <f t="shared" si="4"/>
        <v>0</v>
      </c>
      <c r="R40" s="108">
        <f t="shared" si="4"/>
        <v>0</v>
      </c>
    </row>
    <row r="41" spans="1:19" ht="19.899999999999999" customHeight="1" thickBot="1" x14ac:dyDescent="0.2">
      <c r="A41" s="67" t="s">
        <v>11</v>
      </c>
      <c r="B41" s="71" t="s">
        <v>50</v>
      </c>
      <c r="C41" s="72" t="s">
        <v>50</v>
      </c>
      <c r="D41" s="70" t="s">
        <v>50</v>
      </c>
      <c r="E41" s="109" t="s">
        <v>50</v>
      </c>
      <c r="F41" s="109">
        <v>150</v>
      </c>
      <c r="G41" s="110" t="s">
        <v>48</v>
      </c>
      <c r="H41" s="111">
        <v>159.69999999999999</v>
      </c>
      <c r="I41" s="111">
        <v>44.9</v>
      </c>
      <c r="J41" s="111">
        <v>6.5</v>
      </c>
      <c r="K41" s="112">
        <v>300000</v>
      </c>
      <c r="L41" s="113" t="s">
        <v>50</v>
      </c>
      <c r="M41" s="109">
        <v>4.4000000000000004</v>
      </c>
      <c r="N41" s="110" t="s">
        <v>49</v>
      </c>
      <c r="O41" s="111">
        <v>2.6</v>
      </c>
      <c r="P41" s="111">
        <v>13.7</v>
      </c>
      <c r="Q41" s="111">
        <v>0.43</v>
      </c>
      <c r="R41" s="114">
        <v>3000</v>
      </c>
    </row>
    <row r="42" spans="1:19" x14ac:dyDescent="0.15">
      <c r="B42" s="11">
        <f>SUM(B7:B37)</f>
        <v>0</v>
      </c>
      <c r="C42" s="11">
        <f>SUM(C7:C37)</f>
        <v>0</v>
      </c>
      <c r="D42" s="11"/>
    </row>
  </sheetData>
  <mergeCells count="7">
    <mergeCell ref="A2:R2"/>
    <mergeCell ref="A4:F4"/>
    <mergeCell ref="A5:A6"/>
    <mergeCell ref="B5:B6"/>
    <mergeCell ref="C5:C6"/>
    <mergeCell ref="D5:K5"/>
    <mergeCell ref="L5:R5"/>
  </mergeCells>
  <phoneticPr fontId="8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92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S42"/>
  <sheetViews>
    <sheetView view="pageBreakPreview" zoomScale="120" zoomScaleNormal="120" zoomScaleSheetLayoutView="120" workbookViewId="0">
      <selection activeCell="K8" sqref="K8"/>
    </sheetView>
  </sheetViews>
  <sheetFormatPr defaultColWidth="10" defaultRowHeight="13.5" x14ac:dyDescent="0.15"/>
  <cols>
    <col min="1" max="1" width="4.5" style="1" customWidth="1"/>
    <col min="2" max="3" width="7.625" style="1" customWidth="1"/>
    <col min="4" max="5" width="4.25" style="1" customWidth="1"/>
    <col min="6" max="8" width="5" style="1" customWidth="1"/>
    <col min="9" max="9" width="6" style="1" customWidth="1"/>
    <col min="10" max="10" width="5.875" style="1" customWidth="1"/>
    <col min="11" max="11" width="7.375" style="1" customWidth="1"/>
    <col min="12" max="15" width="4.25" style="1" customWidth="1"/>
    <col min="16" max="16" width="6" style="1" customWidth="1"/>
    <col min="17" max="17" width="5.375" style="1" customWidth="1"/>
    <col min="18" max="18" width="6" style="1" customWidth="1"/>
    <col min="19" max="19" width="8.75" style="1" customWidth="1"/>
    <col min="20" max="60" width="5.125" style="1" customWidth="1"/>
    <col min="61" max="16384" width="10" style="1"/>
  </cols>
  <sheetData>
    <row r="2" spans="1:19" ht="25.5" x14ac:dyDescent="0.3">
      <c r="A2" s="153" t="s">
        <v>52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4" spans="1:19" ht="16.149999999999999" customHeight="1" thickBot="1" x14ac:dyDescent="0.2">
      <c r="A4" s="154" t="s">
        <v>66</v>
      </c>
      <c r="B4" s="154"/>
      <c r="C4" s="154"/>
      <c r="D4" s="154"/>
      <c r="E4" s="154"/>
      <c r="F4" s="154"/>
      <c r="G4" s="2"/>
      <c r="H4" s="2"/>
      <c r="I4" s="2"/>
      <c r="J4" s="3"/>
      <c r="K4" s="4"/>
      <c r="R4" s="62" t="s">
        <v>47</v>
      </c>
    </row>
    <row r="5" spans="1:19" s="5" customFormat="1" ht="24" customHeight="1" x14ac:dyDescent="0.15">
      <c r="A5" s="155" t="s">
        <v>0</v>
      </c>
      <c r="B5" s="157" t="s">
        <v>45</v>
      </c>
      <c r="C5" s="159" t="s">
        <v>46</v>
      </c>
      <c r="D5" s="161" t="s">
        <v>1</v>
      </c>
      <c r="E5" s="162"/>
      <c r="F5" s="162"/>
      <c r="G5" s="162"/>
      <c r="H5" s="162"/>
      <c r="I5" s="162"/>
      <c r="J5" s="162"/>
      <c r="K5" s="163"/>
      <c r="L5" s="164" t="s">
        <v>2</v>
      </c>
      <c r="M5" s="165"/>
      <c r="N5" s="166"/>
      <c r="O5" s="166"/>
      <c r="P5" s="166"/>
      <c r="Q5" s="166"/>
      <c r="R5" s="167"/>
    </row>
    <row r="6" spans="1:19" s="5" customFormat="1" ht="26.25" customHeight="1" x14ac:dyDescent="0.15">
      <c r="A6" s="156"/>
      <c r="B6" s="158"/>
      <c r="C6" s="160"/>
      <c r="D6" s="69" t="s">
        <v>51</v>
      </c>
      <c r="E6" s="9" t="s">
        <v>13</v>
      </c>
      <c r="F6" s="9" t="s">
        <v>3</v>
      </c>
      <c r="G6" s="68" t="s">
        <v>12</v>
      </c>
      <c r="H6" s="7" t="s">
        <v>4</v>
      </c>
      <c r="I6" s="7" t="s">
        <v>5</v>
      </c>
      <c r="J6" s="7" t="s">
        <v>6</v>
      </c>
      <c r="K6" s="8" t="s">
        <v>7</v>
      </c>
      <c r="L6" s="6" t="s">
        <v>13</v>
      </c>
      <c r="M6" s="9" t="s">
        <v>3</v>
      </c>
      <c r="N6" s="68" t="s">
        <v>12</v>
      </c>
      <c r="O6" s="7" t="s">
        <v>4</v>
      </c>
      <c r="P6" s="7" t="s">
        <v>5</v>
      </c>
      <c r="Q6" s="7" t="s">
        <v>6</v>
      </c>
      <c r="R6" s="81" t="s">
        <v>7</v>
      </c>
    </row>
    <row r="7" spans="1:19" ht="19.899999999999999" customHeight="1" x14ac:dyDescent="0.15">
      <c r="A7" s="63">
        <v>1</v>
      </c>
      <c r="B7" s="145"/>
      <c r="C7" s="145"/>
      <c r="D7" s="78"/>
      <c r="E7" s="83"/>
      <c r="F7" s="146"/>
      <c r="G7" s="146"/>
      <c r="H7" s="146"/>
      <c r="I7" s="147"/>
      <c r="J7" s="147"/>
      <c r="K7" s="148"/>
      <c r="L7" s="149"/>
      <c r="M7" s="146"/>
      <c r="N7" s="146"/>
      <c r="O7" s="146"/>
      <c r="P7" s="147"/>
      <c r="Q7" s="147"/>
      <c r="R7" s="150"/>
      <c r="S7" s="10"/>
    </row>
    <row r="8" spans="1:19" ht="19.899999999999999" customHeight="1" x14ac:dyDescent="0.15">
      <c r="A8" s="64">
        <v>2</v>
      </c>
      <c r="B8" s="145"/>
      <c r="C8" s="145"/>
      <c r="D8" s="79"/>
      <c r="E8" s="89"/>
      <c r="F8" s="146"/>
      <c r="G8" s="146"/>
      <c r="H8" s="146"/>
      <c r="I8" s="147"/>
      <c r="J8" s="147"/>
      <c r="K8" s="151"/>
      <c r="L8" s="149"/>
      <c r="M8" s="146"/>
      <c r="N8" s="146"/>
      <c r="O8" s="146"/>
      <c r="P8" s="147"/>
      <c r="Q8" s="147"/>
      <c r="R8" s="150"/>
      <c r="S8" s="10"/>
    </row>
    <row r="9" spans="1:19" ht="19.899999999999999" customHeight="1" x14ac:dyDescent="0.15">
      <c r="A9" s="64">
        <v>3</v>
      </c>
      <c r="B9" s="145"/>
      <c r="C9" s="145"/>
      <c r="D9" s="79"/>
      <c r="E9" s="89"/>
      <c r="F9" s="146"/>
      <c r="G9" s="146"/>
      <c r="H9" s="146"/>
      <c r="I9" s="147"/>
      <c r="J9" s="147"/>
      <c r="K9" s="151"/>
      <c r="L9" s="149"/>
      <c r="M9" s="146"/>
      <c r="N9" s="146"/>
      <c r="O9" s="146"/>
      <c r="P9" s="147"/>
      <c r="Q9" s="147"/>
      <c r="R9" s="150"/>
      <c r="S9" s="10"/>
    </row>
    <row r="10" spans="1:19" ht="19.899999999999999" customHeight="1" x14ac:dyDescent="0.15">
      <c r="A10" s="64">
        <v>4</v>
      </c>
      <c r="B10" s="145"/>
      <c r="C10" s="145"/>
      <c r="D10" s="79"/>
      <c r="E10" s="89"/>
      <c r="F10" s="146"/>
      <c r="G10" s="146"/>
      <c r="H10" s="146"/>
      <c r="I10" s="147"/>
      <c r="J10" s="147"/>
      <c r="K10" s="151"/>
      <c r="L10" s="149"/>
      <c r="M10" s="146"/>
      <c r="N10" s="146"/>
      <c r="O10" s="146"/>
      <c r="P10" s="147"/>
      <c r="Q10" s="147"/>
      <c r="R10" s="150"/>
      <c r="S10" s="10"/>
    </row>
    <row r="11" spans="1:19" ht="19.899999999999999" customHeight="1" x14ac:dyDescent="0.15">
      <c r="A11" s="64">
        <v>5</v>
      </c>
      <c r="B11" s="145"/>
      <c r="C11" s="145"/>
      <c r="D11" s="79"/>
      <c r="E11" s="89"/>
      <c r="F11" s="146"/>
      <c r="G11" s="146"/>
      <c r="H11" s="146"/>
      <c r="I11" s="147"/>
      <c r="J11" s="147"/>
      <c r="K11" s="151"/>
      <c r="L11" s="149"/>
      <c r="M11" s="146"/>
      <c r="N11" s="146"/>
      <c r="O11" s="146"/>
      <c r="P11" s="147"/>
      <c r="Q11" s="147"/>
      <c r="R11" s="150"/>
      <c r="S11" s="10"/>
    </row>
    <row r="12" spans="1:19" ht="19.899999999999999" customHeight="1" x14ac:dyDescent="0.15">
      <c r="A12" s="64">
        <v>6</v>
      </c>
      <c r="B12" s="145"/>
      <c r="C12" s="145"/>
      <c r="D12" s="79"/>
      <c r="E12" s="89"/>
      <c r="F12" s="146"/>
      <c r="G12" s="146"/>
      <c r="H12" s="146"/>
      <c r="I12" s="147"/>
      <c r="J12" s="147"/>
      <c r="K12" s="151"/>
      <c r="L12" s="149"/>
      <c r="M12" s="146"/>
      <c r="N12" s="146"/>
      <c r="O12" s="146"/>
      <c r="P12" s="147"/>
      <c r="Q12" s="147"/>
      <c r="R12" s="150"/>
      <c r="S12" s="10"/>
    </row>
    <row r="13" spans="1:19" ht="19.899999999999999" customHeight="1" x14ac:dyDescent="0.15">
      <c r="A13" s="64">
        <v>7</v>
      </c>
      <c r="B13" s="145"/>
      <c r="C13" s="145"/>
      <c r="D13" s="79"/>
      <c r="E13" s="89"/>
      <c r="F13" s="146"/>
      <c r="G13" s="146"/>
      <c r="H13" s="146"/>
      <c r="I13" s="147"/>
      <c r="J13" s="147"/>
      <c r="K13" s="151"/>
      <c r="L13" s="149"/>
      <c r="M13" s="146"/>
      <c r="N13" s="146"/>
      <c r="O13" s="146"/>
      <c r="P13" s="147"/>
      <c r="Q13" s="147"/>
      <c r="R13" s="150"/>
      <c r="S13" s="10"/>
    </row>
    <row r="14" spans="1:19" ht="19.899999999999999" customHeight="1" x14ac:dyDescent="0.15">
      <c r="A14" s="64">
        <v>8</v>
      </c>
      <c r="B14" s="145"/>
      <c r="C14" s="145"/>
      <c r="D14" s="79"/>
      <c r="E14" s="89"/>
      <c r="F14" s="146"/>
      <c r="G14" s="146"/>
      <c r="H14" s="146"/>
      <c r="I14" s="147"/>
      <c r="J14" s="147"/>
      <c r="K14" s="151"/>
      <c r="L14" s="149"/>
      <c r="M14" s="146"/>
      <c r="N14" s="146"/>
      <c r="O14" s="146"/>
      <c r="P14" s="147"/>
      <c r="Q14" s="147"/>
      <c r="R14" s="150"/>
      <c r="S14" s="10"/>
    </row>
    <row r="15" spans="1:19" ht="19.899999999999999" customHeight="1" x14ac:dyDescent="0.15">
      <c r="A15" s="64">
        <v>9</v>
      </c>
      <c r="B15" s="145"/>
      <c r="C15" s="145"/>
      <c r="D15" s="79"/>
      <c r="E15" s="89"/>
      <c r="F15" s="146"/>
      <c r="G15" s="146"/>
      <c r="H15" s="146"/>
      <c r="I15" s="147"/>
      <c r="J15" s="147"/>
      <c r="K15" s="151"/>
      <c r="L15" s="149"/>
      <c r="M15" s="146"/>
      <c r="N15" s="146"/>
      <c r="O15" s="146"/>
      <c r="P15" s="147"/>
      <c r="Q15" s="147"/>
      <c r="R15" s="150"/>
      <c r="S15" s="10"/>
    </row>
    <row r="16" spans="1:19" ht="19.899999999999999" customHeight="1" x14ac:dyDescent="0.15">
      <c r="A16" s="64">
        <v>10</v>
      </c>
      <c r="B16" s="145"/>
      <c r="C16" s="145"/>
      <c r="D16" s="79"/>
      <c r="E16" s="89"/>
      <c r="F16" s="146"/>
      <c r="G16" s="146"/>
      <c r="H16" s="146"/>
      <c r="I16" s="147"/>
      <c r="J16" s="147"/>
      <c r="K16" s="151"/>
      <c r="L16" s="149"/>
      <c r="M16" s="146"/>
      <c r="N16" s="146"/>
      <c r="O16" s="146"/>
      <c r="P16" s="147"/>
      <c r="Q16" s="147"/>
      <c r="R16" s="150"/>
      <c r="S16" s="10"/>
    </row>
    <row r="17" spans="1:19" ht="19.899999999999999" customHeight="1" x14ac:dyDescent="0.15">
      <c r="A17" s="64">
        <v>11</v>
      </c>
      <c r="B17" s="145"/>
      <c r="C17" s="145"/>
      <c r="D17" s="79"/>
      <c r="E17" s="89"/>
      <c r="F17" s="146"/>
      <c r="G17" s="146"/>
      <c r="H17" s="146"/>
      <c r="I17" s="147"/>
      <c r="J17" s="147"/>
      <c r="K17" s="151"/>
      <c r="L17" s="149"/>
      <c r="M17" s="146"/>
      <c r="N17" s="146"/>
      <c r="O17" s="146"/>
      <c r="P17" s="147"/>
      <c r="Q17" s="147"/>
      <c r="R17" s="150"/>
      <c r="S17" s="10"/>
    </row>
    <row r="18" spans="1:19" ht="19.899999999999999" customHeight="1" x14ac:dyDescent="0.15">
      <c r="A18" s="64">
        <v>12</v>
      </c>
      <c r="B18" s="145"/>
      <c r="C18" s="145"/>
      <c r="D18" s="79"/>
      <c r="E18" s="89"/>
      <c r="F18" s="146"/>
      <c r="G18" s="146"/>
      <c r="H18" s="146"/>
      <c r="I18" s="147"/>
      <c r="J18" s="147"/>
      <c r="K18" s="151"/>
      <c r="L18" s="149"/>
      <c r="M18" s="146"/>
      <c r="N18" s="146"/>
      <c r="O18" s="146"/>
      <c r="P18" s="147"/>
      <c r="Q18" s="147"/>
      <c r="R18" s="150"/>
      <c r="S18" s="10"/>
    </row>
    <row r="19" spans="1:19" ht="19.899999999999999" customHeight="1" x14ac:dyDescent="0.15">
      <c r="A19" s="64">
        <v>13</v>
      </c>
      <c r="B19" s="145"/>
      <c r="C19" s="145"/>
      <c r="D19" s="79"/>
      <c r="E19" s="89"/>
      <c r="F19" s="146"/>
      <c r="G19" s="146"/>
      <c r="H19" s="146"/>
      <c r="I19" s="147"/>
      <c r="J19" s="147"/>
      <c r="K19" s="151"/>
      <c r="L19" s="149"/>
      <c r="M19" s="146"/>
      <c r="N19" s="146"/>
      <c r="O19" s="146"/>
      <c r="P19" s="147"/>
      <c r="Q19" s="147"/>
      <c r="R19" s="150"/>
      <c r="S19" s="10"/>
    </row>
    <row r="20" spans="1:19" ht="19.899999999999999" customHeight="1" x14ac:dyDescent="0.15">
      <c r="A20" s="64">
        <v>14</v>
      </c>
      <c r="B20" s="145"/>
      <c r="C20" s="145"/>
      <c r="D20" s="79"/>
      <c r="E20" s="89"/>
      <c r="F20" s="146"/>
      <c r="G20" s="146"/>
      <c r="H20" s="146"/>
      <c r="I20" s="147"/>
      <c r="J20" s="147"/>
      <c r="K20" s="151"/>
      <c r="L20" s="149"/>
      <c r="M20" s="146"/>
      <c r="N20" s="146"/>
      <c r="O20" s="146"/>
      <c r="P20" s="147"/>
      <c r="Q20" s="147"/>
      <c r="R20" s="150"/>
      <c r="S20" s="10"/>
    </row>
    <row r="21" spans="1:19" ht="19.899999999999999" customHeight="1" x14ac:dyDescent="0.15">
      <c r="A21" s="64">
        <v>15</v>
      </c>
      <c r="B21" s="145"/>
      <c r="C21" s="145"/>
      <c r="D21" s="79"/>
      <c r="E21" s="89"/>
      <c r="F21" s="146"/>
      <c r="G21" s="146"/>
      <c r="H21" s="146"/>
      <c r="I21" s="147"/>
      <c r="J21" s="147"/>
      <c r="K21" s="151"/>
      <c r="L21" s="149"/>
      <c r="M21" s="146"/>
      <c r="N21" s="146"/>
      <c r="O21" s="146"/>
      <c r="P21" s="147"/>
      <c r="Q21" s="147"/>
      <c r="R21" s="150"/>
      <c r="S21" s="10"/>
    </row>
    <row r="22" spans="1:19" ht="19.899999999999999" customHeight="1" x14ac:dyDescent="0.15">
      <c r="A22" s="64">
        <v>16</v>
      </c>
      <c r="B22" s="145"/>
      <c r="C22" s="145"/>
      <c r="D22" s="79"/>
      <c r="E22" s="89"/>
      <c r="F22" s="146"/>
      <c r="G22" s="146"/>
      <c r="H22" s="146"/>
      <c r="I22" s="147"/>
      <c r="J22" s="147"/>
      <c r="K22" s="151"/>
      <c r="L22" s="149"/>
      <c r="M22" s="146"/>
      <c r="N22" s="146"/>
      <c r="O22" s="146"/>
      <c r="P22" s="147"/>
      <c r="Q22" s="147"/>
      <c r="R22" s="150"/>
      <c r="S22" s="10"/>
    </row>
    <row r="23" spans="1:19" ht="19.899999999999999" customHeight="1" x14ac:dyDescent="0.15">
      <c r="A23" s="64">
        <v>17</v>
      </c>
      <c r="B23" s="145"/>
      <c r="C23" s="145"/>
      <c r="D23" s="79"/>
      <c r="E23" s="89"/>
      <c r="F23" s="146"/>
      <c r="G23" s="146"/>
      <c r="H23" s="146"/>
      <c r="I23" s="147"/>
      <c r="J23" s="147"/>
      <c r="K23" s="151"/>
      <c r="L23" s="149"/>
      <c r="M23" s="146"/>
      <c r="N23" s="146"/>
      <c r="O23" s="146"/>
      <c r="P23" s="147"/>
      <c r="Q23" s="147"/>
      <c r="R23" s="150"/>
      <c r="S23" s="10"/>
    </row>
    <row r="24" spans="1:19" ht="19.899999999999999" customHeight="1" x14ac:dyDescent="0.15">
      <c r="A24" s="64">
        <v>18</v>
      </c>
      <c r="B24" s="145"/>
      <c r="C24" s="145"/>
      <c r="D24" s="79"/>
      <c r="E24" s="89"/>
      <c r="F24" s="146"/>
      <c r="G24" s="146"/>
      <c r="H24" s="146"/>
      <c r="I24" s="147"/>
      <c r="J24" s="147"/>
      <c r="K24" s="151"/>
      <c r="L24" s="149"/>
      <c r="M24" s="146"/>
      <c r="N24" s="146"/>
      <c r="O24" s="146"/>
      <c r="P24" s="147"/>
      <c r="Q24" s="147"/>
      <c r="R24" s="150"/>
      <c r="S24" s="10"/>
    </row>
    <row r="25" spans="1:19" ht="19.899999999999999" customHeight="1" x14ac:dyDescent="0.15">
      <c r="A25" s="64">
        <v>19</v>
      </c>
      <c r="B25" s="145"/>
      <c r="C25" s="145"/>
      <c r="D25" s="79"/>
      <c r="E25" s="89"/>
      <c r="F25" s="146"/>
      <c r="G25" s="146"/>
      <c r="H25" s="146"/>
      <c r="I25" s="147"/>
      <c r="J25" s="147"/>
      <c r="K25" s="151"/>
      <c r="L25" s="149"/>
      <c r="M25" s="146"/>
      <c r="N25" s="146"/>
      <c r="O25" s="146"/>
      <c r="P25" s="147"/>
      <c r="Q25" s="147"/>
      <c r="R25" s="150"/>
      <c r="S25" s="10"/>
    </row>
    <row r="26" spans="1:19" ht="19.899999999999999" customHeight="1" x14ac:dyDescent="0.15">
      <c r="A26" s="64">
        <v>20</v>
      </c>
      <c r="B26" s="145"/>
      <c r="C26" s="145"/>
      <c r="D26" s="79"/>
      <c r="E26" s="89"/>
      <c r="F26" s="146"/>
      <c r="G26" s="146"/>
      <c r="H26" s="146"/>
      <c r="I26" s="147"/>
      <c r="J26" s="147"/>
      <c r="K26" s="151"/>
      <c r="L26" s="149"/>
      <c r="M26" s="146"/>
      <c r="N26" s="146"/>
      <c r="O26" s="146"/>
      <c r="P26" s="147"/>
      <c r="Q26" s="147"/>
      <c r="R26" s="150"/>
      <c r="S26" s="10"/>
    </row>
    <row r="27" spans="1:19" ht="19.899999999999999" customHeight="1" x14ac:dyDescent="0.15">
      <c r="A27" s="64">
        <v>21</v>
      </c>
      <c r="B27" s="145"/>
      <c r="C27" s="145"/>
      <c r="D27" s="79"/>
      <c r="E27" s="89"/>
      <c r="F27" s="146"/>
      <c r="G27" s="146"/>
      <c r="H27" s="146"/>
      <c r="I27" s="147"/>
      <c r="J27" s="147"/>
      <c r="K27" s="151"/>
      <c r="L27" s="149"/>
      <c r="M27" s="146"/>
      <c r="N27" s="146"/>
      <c r="O27" s="146"/>
      <c r="P27" s="147"/>
      <c r="Q27" s="147"/>
      <c r="R27" s="150"/>
      <c r="S27" s="10"/>
    </row>
    <row r="28" spans="1:19" ht="19.899999999999999" customHeight="1" x14ac:dyDescent="0.15">
      <c r="A28" s="64">
        <v>22</v>
      </c>
      <c r="B28" s="145"/>
      <c r="C28" s="145"/>
      <c r="D28" s="79"/>
      <c r="E28" s="89"/>
      <c r="F28" s="146"/>
      <c r="G28" s="146"/>
      <c r="H28" s="146"/>
      <c r="I28" s="147"/>
      <c r="J28" s="147"/>
      <c r="K28" s="151"/>
      <c r="L28" s="149"/>
      <c r="M28" s="146"/>
      <c r="N28" s="146"/>
      <c r="O28" s="146"/>
      <c r="P28" s="147"/>
      <c r="Q28" s="147"/>
      <c r="R28" s="150"/>
      <c r="S28" s="10"/>
    </row>
    <row r="29" spans="1:19" ht="19.899999999999999" customHeight="1" x14ac:dyDescent="0.15">
      <c r="A29" s="64">
        <v>23</v>
      </c>
      <c r="B29" s="145"/>
      <c r="C29" s="145"/>
      <c r="D29" s="79"/>
      <c r="E29" s="89"/>
      <c r="F29" s="146"/>
      <c r="G29" s="146"/>
      <c r="H29" s="146"/>
      <c r="I29" s="147"/>
      <c r="J29" s="147"/>
      <c r="K29" s="151"/>
      <c r="L29" s="149"/>
      <c r="M29" s="146"/>
      <c r="N29" s="146"/>
      <c r="O29" s="146"/>
      <c r="P29" s="147"/>
      <c r="Q29" s="147"/>
      <c r="R29" s="150"/>
      <c r="S29" s="10"/>
    </row>
    <row r="30" spans="1:19" ht="19.899999999999999" customHeight="1" x14ac:dyDescent="0.15">
      <c r="A30" s="64">
        <v>24</v>
      </c>
      <c r="B30" s="145"/>
      <c r="C30" s="145"/>
      <c r="D30" s="79"/>
      <c r="E30" s="89"/>
      <c r="F30" s="146"/>
      <c r="G30" s="146"/>
      <c r="H30" s="146"/>
      <c r="I30" s="147"/>
      <c r="J30" s="147"/>
      <c r="K30" s="151"/>
      <c r="L30" s="149"/>
      <c r="M30" s="146"/>
      <c r="N30" s="146"/>
      <c r="O30" s="146"/>
      <c r="P30" s="147"/>
      <c r="Q30" s="147"/>
      <c r="R30" s="150"/>
      <c r="S30" s="10"/>
    </row>
    <row r="31" spans="1:19" ht="19.899999999999999" customHeight="1" x14ac:dyDescent="0.15">
      <c r="A31" s="64">
        <v>25</v>
      </c>
      <c r="B31" s="145"/>
      <c r="C31" s="145"/>
      <c r="D31" s="79"/>
      <c r="E31" s="89"/>
      <c r="F31" s="146"/>
      <c r="G31" s="146"/>
      <c r="H31" s="146"/>
      <c r="I31" s="147"/>
      <c r="J31" s="147"/>
      <c r="K31" s="151"/>
      <c r="L31" s="149"/>
      <c r="M31" s="146"/>
      <c r="N31" s="146"/>
      <c r="O31" s="146"/>
      <c r="P31" s="147"/>
      <c r="Q31" s="147"/>
      <c r="R31" s="150"/>
      <c r="S31" s="10"/>
    </row>
    <row r="32" spans="1:19" ht="19.899999999999999" customHeight="1" x14ac:dyDescent="0.15">
      <c r="A32" s="64">
        <v>26</v>
      </c>
      <c r="B32" s="145"/>
      <c r="C32" s="145"/>
      <c r="D32" s="79"/>
      <c r="E32" s="89"/>
      <c r="F32" s="146"/>
      <c r="G32" s="146"/>
      <c r="H32" s="146"/>
      <c r="I32" s="147"/>
      <c r="J32" s="147"/>
      <c r="K32" s="151"/>
      <c r="L32" s="149"/>
      <c r="M32" s="146"/>
      <c r="N32" s="146"/>
      <c r="O32" s="146"/>
      <c r="P32" s="147"/>
      <c r="Q32" s="147"/>
      <c r="R32" s="150"/>
      <c r="S32" s="10"/>
    </row>
    <row r="33" spans="1:19" ht="19.899999999999999" customHeight="1" x14ac:dyDescent="0.15">
      <c r="A33" s="64">
        <v>27</v>
      </c>
      <c r="B33" s="145"/>
      <c r="C33" s="145"/>
      <c r="D33" s="79"/>
      <c r="E33" s="89"/>
      <c r="F33" s="146"/>
      <c r="G33" s="146"/>
      <c r="H33" s="146"/>
      <c r="I33" s="147"/>
      <c r="J33" s="147"/>
      <c r="K33" s="151"/>
      <c r="L33" s="149"/>
      <c r="M33" s="146"/>
      <c r="N33" s="146"/>
      <c r="O33" s="146"/>
      <c r="P33" s="147"/>
      <c r="Q33" s="147"/>
      <c r="R33" s="150"/>
      <c r="S33" s="10"/>
    </row>
    <row r="34" spans="1:19" ht="19.899999999999999" customHeight="1" x14ac:dyDescent="0.15">
      <c r="A34" s="64">
        <v>28</v>
      </c>
      <c r="B34" s="145"/>
      <c r="C34" s="145"/>
      <c r="D34" s="79"/>
      <c r="E34" s="89"/>
      <c r="F34" s="146"/>
      <c r="G34" s="146"/>
      <c r="H34" s="146"/>
      <c r="I34" s="147"/>
      <c r="J34" s="147"/>
      <c r="K34" s="151"/>
      <c r="L34" s="149"/>
      <c r="M34" s="146"/>
      <c r="N34" s="146"/>
      <c r="O34" s="146"/>
      <c r="P34" s="147"/>
      <c r="Q34" s="147"/>
      <c r="R34" s="150"/>
      <c r="S34" s="10"/>
    </row>
    <row r="35" spans="1:19" ht="19.899999999999999" customHeight="1" x14ac:dyDescent="0.15">
      <c r="A35" s="64">
        <v>29</v>
      </c>
      <c r="B35" s="145"/>
      <c r="C35" s="145"/>
      <c r="D35" s="79"/>
      <c r="E35" s="89"/>
      <c r="F35" s="146"/>
      <c r="G35" s="146"/>
      <c r="H35" s="146"/>
      <c r="I35" s="147"/>
      <c r="J35" s="147"/>
      <c r="K35" s="151"/>
      <c r="L35" s="149"/>
      <c r="M35" s="146"/>
      <c r="N35" s="146"/>
      <c r="O35" s="146"/>
      <c r="P35" s="147"/>
      <c r="Q35" s="147"/>
      <c r="R35" s="150"/>
      <c r="S35" s="10"/>
    </row>
    <row r="36" spans="1:19" ht="19.899999999999999" customHeight="1" x14ac:dyDescent="0.15">
      <c r="A36" s="64">
        <v>30</v>
      </c>
      <c r="B36" s="145"/>
      <c r="C36" s="145"/>
      <c r="D36" s="79"/>
      <c r="E36" s="89"/>
      <c r="F36" s="146"/>
      <c r="G36" s="146"/>
      <c r="H36" s="146"/>
      <c r="I36" s="147"/>
      <c r="J36" s="147"/>
      <c r="K36" s="151"/>
      <c r="L36" s="149"/>
      <c r="M36" s="146"/>
      <c r="N36" s="146"/>
      <c r="O36" s="146"/>
      <c r="P36" s="147"/>
      <c r="Q36" s="147"/>
      <c r="R36" s="150"/>
      <c r="S36" s="10"/>
    </row>
    <row r="37" spans="1:19" ht="19.899999999999999" customHeight="1" x14ac:dyDescent="0.15">
      <c r="A37" s="65">
        <v>31</v>
      </c>
      <c r="B37" s="145"/>
      <c r="C37" s="145"/>
      <c r="D37" s="80"/>
      <c r="E37" s="91"/>
      <c r="F37" s="146"/>
      <c r="G37" s="146"/>
      <c r="H37" s="146"/>
      <c r="I37" s="147"/>
      <c r="J37" s="147"/>
      <c r="K37" s="151"/>
      <c r="L37" s="149"/>
      <c r="M37" s="146"/>
      <c r="N37" s="146"/>
      <c r="O37" s="146"/>
      <c r="P37" s="147"/>
      <c r="Q37" s="147"/>
      <c r="R37" s="150"/>
      <c r="S37" s="10"/>
    </row>
    <row r="38" spans="1:19" ht="19.899999999999999" customHeight="1" x14ac:dyDescent="0.15">
      <c r="A38" s="63" t="s">
        <v>8</v>
      </c>
      <c r="B38" s="132" t="e">
        <f t="shared" ref="B38:Q38" si="0">AVERAGE(B7:B37)</f>
        <v>#DIV/0!</v>
      </c>
      <c r="C38" s="133" t="e">
        <f t="shared" si="0"/>
        <v>#DIV/0!</v>
      </c>
      <c r="D38" s="93" t="s">
        <v>50</v>
      </c>
      <c r="E38" s="94" t="e">
        <f t="shared" si="0"/>
        <v>#DIV/0!</v>
      </c>
      <c r="F38" s="94" t="e">
        <f t="shared" si="0"/>
        <v>#DIV/0!</v>
      </c>
      <c r="G38" s="95" t="e">
        <f t="shared" si="0"/>
        <v>#DIV/0!</v>
      </c>
      <c r="H38" s="95" t="e">
        <f t="shared" si="0"/>
        <v>#DIV/0!</v>
      </c>
      <c r="I38" s="96" t="e">
        <f t="shared" si="0"/>
        <v>#DIV/0!</v>
      </c>
      <c r="J38" s="96" t="e">
        <f t="shared" si="0"/>
        <v>#DIV/0!</v>
      </c>
      <c r="K38" s="92" t="e">
        <f t="shared" si="0"/>
        <v>#DIV/0!</v>
      </c>
      <c r="L38" s="93" t="e">
        <f t="shared" si="0"/>
        <v>#DIV/0!</v>
      </c>
      <c r="M38" s="94" t="e">
        <f t="shared" si="0"/>
        <v>#DIV/0!</v>
      </c>
      <c r="N38" s="95" t="e">
        <f t="shared" si="0"/>
        <v>#DIV/0!</v>
      </c>
      <c r="O38" s="95" t="e">
        <f t="shared" si="0"/>
        <v>#DIV/0!</v>
      </c>
      <c r="P38" s="96" t="e">
        <f t="shared" si="0"/>
        <v>#DIV/0!</v>
      </c>
      <c r="Q38" s="96" t="e">
        <f t="shared" si="0"/>
        <v>#DIV/0!</v>
      </c>
      <c r="R38" s="97" t="e">
        <f>AVERAGE(R7:R37)</f>
        <v>#DIV/0!</v>
      </c>
    </row>
    <row r="39" spans="1:19" ht="19.899999999999999" customHeight="1" x14ac:dyDescent="0.15">
      <c r="A39" s="64" t="s">
        <v>9</v>
      </c>
      <c r="B39" s="134">
        <f t="shared" ref="B39:C39" si="1">MAX(B7:B37)</f>
        <v>0</v>
      </c>
      <c r="C39" s="135">
        <f t="shared" si="1"/>
        <v>0</v>
      </c>
      <c r="D39" s="99" t="s">
        <v>50</v>
      </c>
      <c r="E39" s="89">
        <f t="shared" ref="E39:Q39" si="2">MAX(E7:E37)</f>
        <v>0</v>
      </c>
      <c r="F39" s="89">
        <f t="shared" si="2"/>
        <v>0</v>
      </c>
      <c r="G39" s="100">
        <f t="shared" si="2"/>
        <v>0</v>
      </c>
      <c r="H39" s="100">
        <f t="shared" si="2"/>
        <v>0</v>
      </c>
      <c r="I39" s="101">
        <f t="shared" si="2"/>
        <v>0</v>
      </c>
      <c r="J39" s="101">
        <f t="shared" si="2"/>
        <v>0</v>
      </c>
      <c r="K39" s="98">
        <f t="shared" si="2"/>
        <v>0</v>
      </c>
      <c r="L39" s="99">
        <f t="shared" si="2"/>
        <v>0</v>
      </c>
      <c r="M39" s="89">
        <f t="shared" si="2"/>
        <v>0</v>
      </c>
      <c r="N39" s="100">
        <f t="shared" si="2"/>
        <v>0</v>
      </c>
      <c r="O39" s="100">
        <f t="shared" si="2"/>
        <v>0</v>
      </c>
      <c r="P39" s="101">
        <f t="shared" si="2"/>
        <v>0</v>
      </c>
      <c r="Q39" s="101">
        <f t="shared" si="2"/>
        <v>0</v>
      </c>
      <c r="R39" s="102">
        <f>MAX(R7:R37)</f>
        <v>0</v>
      </c>
    </row>
    <row r="40" spans="1:19" ht="19.899999999999999" customHeight="1" x14ac:dyDescent="0.15">
      <c r="A40" s="66" t="s">
        <v>10</v>
      </c>
      <c r="B40" s="136">
        <f t="shared" ref="B40:C40" si="3">MIN(B7:B37)</f>
        <v>0</v>
      </c>
      <c r="C40" s="137">
        <f t="shared" si="3"/>
        <v>0</v>
      </c>
      <c r="D40" s="104" t="s">
        <v>50</v>
      </c>
      <c r="E40" s="105">
        <f t="shared" ref="E40:R40" si="4">MIN(E7:E37)</f>
        <v>0</v>
      </c>
      <c r="F40" s="105">
        <f t="shared" si="4"/>
        <v>0</v>
      </c>
      <c r="G40" s="106">
        <f t="shared" si="4"/>
        <v>0</v>
      </c>
      <c r="H40" s="106">
        <f t="shared" si="4"/>
        <v>0</v>
      </c>
      <c r="I40" s="107">
        <f t="shared" si="4"/>
        <v>0</v>
      </c>
      <c r="J40" s="107">
        <f t="shared" si="4"/>
        <v>0</v>
      </c>
      <c r="K40" s="103">
        <f t="shared" si="4"/>
        <v>0</v>
      </c>
      <c r="L40" s="104">
        <f t="shared" si="4"/>
        <v>0</v>
      </c>
      <c r="M40" s="105">
        <f t="shared" si="4"/>
        <v>0</v>
      </c>
      <c r="N40" s="106">
        <f t="shared" si="4"/>
        <v>0</v>
      </c>
      <c r="O40" s="106">
        <f t="shared" si="4"/>
        <v>0</v>
      </c>
      <c r="P40" s="107">
        <f t="shared" si="4"/>
        <v>0</v>
      </c>
      <c r="Q40" s="107">
        <f t="shared" si="4"/>
        <v>0</v>
      </c>
      <c r="R40" s="108">
        <f t="shared" si="4"/>
        <v>0</v>
      </c>
    </row>
    <row r="41" spans="1:19" ht="19.899999999999999" customHeight="1" thickBot="1" x14ac:dyDescent="0.2">
      <c r="A41" s="67" t="s">
        <v>11</v>
      </c>
      <c r="B41" s="71" t="s">
        <v>50</v>
      </c>
      <c r="C41" s="72" t="s">
        <v>50</v>
      </c>
      <c r="D41" s="70" t="s">
        <v>50</v>
      </c>
      <c r="E41" s="109" t="s">
        <v>50</v>
      </c>
      <c r="F41" s="109">
        <v>150</v>
      </c>
      <c r="G41" s="110" t="s">
        <v>48</v>
      </c>
      <c r="H41" s="111">
        <v>159.69999999999999</v>
      </c>
      <c r="I41" s="111">
        <v>44.9</v>
      </c>
      <c r="J41" s="111">
        <v>6.5</v>
      </c>
      <c r="K41" s="112">
        <v>300000</v>
      </c>
      <c r="L41" s="113" t="s">
        <v>50</v>
      </c>
      <c r="M41" s="109">
        <v>4.4000000000000004</v>
      </c>
      <c r="N41" s="110" t="s">
        <v>49</v>
      </c>
      <c r="O41" s="111">
        <v>2.6</v>
      </c>
      <c r="P41" s="111">
        <v>13.7</v>
      </c>
      <c r="Q41" s="111">
        <v>0.43</v>
      </c>
      <c r="R41" s="114">
        <v>3000</v>
      </c>
    </row>
    <row r="42" spans="1:19" x14ac:dyDescent="0.15">
      <c r="B42" s="11">
        <f>SUM(B7:B37)</f>
        <v>0</v>
      </c>
      <c r="C42" s="11">
        <f>SUM(C7:C37)</f>
        <v>0</v>
      </c>
      <c r="D42" s="11"/>
    </row>
  </sheetData>
  <mergeCells count="7">
    <mergeCell ref="A2:R2"/>
    <mergeCell ref="A4:F4"/>
    <mergeCell ref="A5:A6"/>
    <mergeCell ref="B5:B6"/>
    <mergeCell ref="C5:C6"/>
    <mergeCell ref="D5:K5"/>
    <mergeCell ref="L5:R5"/>
  </mergeCells>
  <phoneticPr fontId="8" type="noConversion"/>
  <printOptions horizontalCentered="1"/>
  <pageMargins left="0.19685039370078741" right="0.19685039370078741" top="0.78740157480314965" bottom="0.78740157480314965" header="0.51181102362204722" footer="0.51181102362204722"/>
  <pageSetup paperSize="9" scale="92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T57"/>
  <sheetViews>
    <sheetView showGridLines="0" view="pageBreakPreview" zoomScale="80" zoomScaleNormal="80" zoomScaleSheetLayoutView="80" workbookViewId="0">
      <pane xSplit="5" ySplit="5" topLeftCell="F20" activePane="bottomRight" state="frozen"/>
      <selection activeCell="B38" sqref="B38:C40"/>
      <selection pane="topRight" activeCell="B38" sqref="B38:C40"/>
      <selection pane="bottomLeft" activeCell="B38" sqref="B38:C40"/>
      <selection pane="bottomRight" activeCell="G25" sqref="G25"/>
    </sheetView>
  </sheetViews>
  <sheetFormatPr defaultRowHeight="14.25" x14ac:dyDescent="0.15"/>
  <cols>
    <col min="1" max="1" width="1.625" customWidth="1"/>
    <col min="2" max="2" width="8" customWidth="1"/>
    <col min="3" max="3" width="7.5" customWidth="1"/>
    <col min="4" max="4" width="6.125" bestFit="1" customWidth="1"/>
    <col min="5" max="5" width="5.875" bestFit="1" customWidth="1"/>
    <col min="6" max="6" width="9.875" style="31" bestFit="1" customWidth="1"/>
    <col min="7" max="8" width="7.625" style="31" customWidth="1"/>
    <col min="9" max="9" width="9" style="32" customWidth="1"/>
    <col min="10" max="10" width="9.375" style="33" customWidth="1"/>
    <col min="11" max="11" width="11.125" customWidth="1"/>
    <col min="12" max="14" width="7.625" style="31" customWidth="1"/>
    <col min="15" max="15" width="10.25" style="32" customWidth="1"/>
    <col min="16" max="16" width="10.125" style="33" customWidth="1"/>
    <col min="17" max="17" width="11.125" customWidth="1"/>
    <col min="18" max="18" width="12" style="34" customWidth="1"/>
    <col min="19" max="19" width="12" style="34" bestFit="1" customWidth="1"/>
  </cols>
  <sheetData>
    <row r="1" spans="2:19" s="12" customFormat="1" ht="42" customHeight="1" x14ac:dyDescent="0.15">
      <c r="B1" s="182" t="s">
        <v>55</v>
      </c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</row>
    <row r="2" spans="2:19" s="12" customFormat="1" ht="18" customHeight="1" thickBot="1" x14ac:dyDescent="0.2">
      <c r="F2" s="13"/>
      <c r="G2" s="13"/>
      <c r="H2" s="13"/>
      <c r="I2" s="14"/>
      <c r="J2" s="15"/>
      <c r="L2" s="13"/>
      <c r="M2" s="13"/>
      <c r="N2" s="13"/>
      <c r="O2" s="14"/>
      <c r="P2" s="15"/>
      <c r="R2" s="16"/>
      <c r="S2" s="16"/>
    </row>
    <row r="3" spans="2:19" s="12" customFormat="1" ht="27.75" customHeight="1" x14ac:dyDescent="0.15">
      <c r="B3" s="183" t="s">
        <v>14</v>
      </c>
      <c r="C3" s="186" t="s">
        <v>44</v>
      </c>
      <c r="D3" s="189" t="s">
        <v>15</v>
      </c>
      <c r="E3" s="186" t="s">
        <v>16</v>
      </c>
      <c r="F3" s="192" t="s">
        <v>17</v>
      </c>
      <c r="G3" s="192"/>
      <c r="H3" s="192"/>
      <c r="I3" s="192"/>
      <c r="J3" s="192"/>
      <c r="K3" s="192"/>
      <c r="L3" s="192" t="s">
        <v>18</v>
      </c>
      <c r="M3" s="192"/>
      <c r="N3" s="192"/>
      <c r="O3" s="192"/>
      <c r="P3" s="192"/>
      <c r="Q3" s="192"/>
      <c r="R3" s="193" t="s">
        <v>19</v>
      </c>
      <c r="S3" s="196" t="s">
        <v>20</v>
      </c>
    </row>
    <row r="4" spans="2:19" s="12" customFormat="1" x14ac:dyDescent="0.15">
      <c r="B4" s="184"/>
      <c r="C4" s="187"/>
      <c r="D4" s="190"/>
      <c r="E4" s="187"/>
      <c r="F4" s="168" t="s">
        <v>21</v>
      </c>
      <c r="G4" s="168" t="s">
        <v>22</v>
      </c>
      <c r="H4" s="168" t="s">
        <v>23</v>
      </c>
      <c r="I4" s="170" t="s">
        <v>24</v>
      </c>
      <c r="J4" s="172" t="s">
        <v>25</v>
      </c>
      <c r="K4" s="174" t="s">
        <v>26</v>
      </c>
      <c r="L4" s="168" t="s">
        <v>21</v>
      </c>
      <c r="M4" s="168" t="s">
        <v>22</v>
      </c>
      <c r="N4" s="168" t="s">
        <v>23</v>
      </c>
      <c r="O4" s="170" t="s">
        <v>24</v>
      </c>
      <c r="P4" s="172" t="s">
        <v>25</v>
      </c>
      <c r="Q4" s="174" t="s">
        <v>26</v>
      </c>
      <c r="R4" s="194"/>
      <c r="S4" s="197"/>
    </row>
    <row r="5" spans="2:19" s="12" customFormat="1" ht="15" thickBot="1" x14ac:dyDescent="0.2">
      <c r="B5" s="185"/>
      <c r="C5" s="188"/>
      <c r="D5" s="191"/>
      <c r="E5" s="188"/>
      <c r="F5" s="169"/>
      <c r="G5" s="169"/>
      <c r="H5" s="169"/>
      <c r="I5" s="171"/>
      <c r="J5" s="173"/>
      <c r="K5" s="175"/>
      <c r="L5" s="169"/>
      <c r="M5" s="169"/>
      <c r="N5" s="169"/>
      <c r="O5" s="171"/>
      <c r="P5" s="173"/>
      <c r="Q5" s="175"/>
      <c r="R5" s="195"/>
      <c r="S5" s="198"/>
    </row>
    <row r="6" spans="2:19" s="12" customFormat="1" ht="23.1" customHeight="1" thickTop="1" x14ac:dyDescent="0.15">
      <c r="B6" s="176" t="s">
        <v>53</v>
      </c>
      <c r="C6" s="179">
        <v>5100</v>
      </c>
      <c r="D6" s="47" t="s">
        <v>27</v>
      </c>
      <c r="E6" s="35" t="s">
        <v>43</v>
      </c>
      <c r="F6" s="36"/>
      <c r="G6" s="36"/>
      <c r="H6" s="36"/>
      <c r="I6" s="37"/>
      <c r="J6" s="37"/>
      <c r="K6" s="51"/>
      <c r="L6" s="36"/>
      <c r="M6" s="36"/>
      <c r="N6" s="36"/>
      <c r="O6" s="37"/>
      <c r="P6" s="37"/>
      <c r="Q6" s="51"/>
      <c r="R6" s="38">
        <f t="shared" ref="R6" si="0">SUM(R10,R14,R18,R22,R26,R30,R34,R38,R42,R46,R50,R54)</f>
        <v>535889</v>
      </c>
      <c r="S6" s="39">
        <f>SUM(S10,S14,S18,S22,S26,S30,S34,S38,S42,S46,S50,S54)</f>
        <v>502794</v>
      </c>
    </row>
    <row r="7" spans="2:19" s="12" customFormat="1" ht="23.1" customHeight="1" x14ac:dyDescent="0.15">
      <c r="B7" s="177"/>
      <c r="C7" s="180"/>
      <c r="D7" s="21"/>
      <c r="E7" s="40" t="s">
        <v>28</v>
      </c>
      <c r="F7" s="41" t="e">
        <f>AVERAGE(F11,F15,F19,F23,F27,F31,F35,F39,F43,F47,F51,F55)</f>
        <v>#DIV/0!</v>
      </c>
      <c r="G7" s="41" t="e">
        <f t="shared" ref="G7:S7" si="1">AVERAGE(G11,G15,G19,G23,G27,G31,G35,G39,G43,G47,G51,G55)</f>
        <v>#DIV/0!</v>
      </c>
      <c r="H7" s="41" t="e">
        <f t="shared" si="1"/>
        <v>#DIV/0!</v>
      </c>
      <c r="I7" s="53" t="e">
        <f t="shared" si="1"/>
        <v>#DIV/0!</v>
      </c>
      <c r="J7" s="53" t="e">
        <f t="shared" si="1"/>
        <v>#DIV/0!</v>
      </c>
      <c r="K7" s="52" t="e">
        <f t="shared" si="1"/>
        <v>#DIV/0!</v>
      </c>
      <c r="L7" s="41" t="e">
        <f t="shared" si="1"/>
        <v>#DIV/0!</v>
      </c>
      <c r="M7" s="41" t="e">
        <f t="shared" si="1"/>
        <v>#DIV/0!</v>
      </c>
      <c r="N7" s="41" t="e">
        <f t="shared" si="1"/>
        <v>#DIV/0!</v>
      </c>
      <c r="O7" s="53" t="e">
        <f t="shared" si="1"/>
        <v>#DIV/0!</v>
      </c>
      <c r="P7" s="53" t="e">
        <f t="shared" si="1"/>
        <v>#DIV/0!</v>
      </c>
      <c r="Q7" s="52" t="e">
        <f t="shared" si="1"/>
        <v>#DIV/0!</v>
      </c>
      <c r="R7" s="41" t="e">
        <f t="shared" si="1"/>
        <v>#DIV/0!</v>
      </c>
      <c r="S7" s="49" t="e">
        <f t="shared" si="1"/>
        <v>#DIV/0!</v>
      </c>
    </row>
    <row r="8" spans="2:19" s="12" customFormat="1" ht="23.1" customHeight="1" x14ac:dyDescent="0.15">
      <c r="B8" s="177"/>
      <c r="C8" s="180"/>
      <c r="D8" s="21"/>
      <c r="E8" s="40" t="s">
        <v>29</v>
      </c>
      <c r="F8" s="22">
        <f t="shared" ref="F8:R8" si="2">MAX(F12,F16,F20,F24,F28,F32,F36,F40,F44,F48,F52,F56)</f>
        <v>285.60000000000002</v>
      </c>
      <c r="G8" s="22">
        <f t="shared" si="2"/>
        <v>213.44699999999995</v>
      </c>
      <c r="H8" s="22">
        <f t="shared" si="2"/>
        <v>300</v>
      </c>
      <c r="I8" s="17">
        <f t="shared" si="2"/>
        <v>81.12</v>
      </c>
      <c r="J8" s="54">
        <f t="shared" si="2"/>
        <v>8.6999999999999993</v>
      </c>
      <c r="K8" s="18">
        <f t="shared" si="2"/>
        <v>280000</v>
      </c>
      <c r="L8" s="22">
        <f t="shared" si="2"/>
        <v>5.9</v>
      </c>
      <c r="M8" s="22">
        <f t="shared" si="2"/>
        <v>8.9849999999999994</v>
      </c>
      <c r="N8" s="22">
        <f t="shared" si="2"/>
        <v>6.4</v>
      </c>
      <c r="O8" s="54">
        <f t="shared" si="2"/>
        <v>13.068</v>
      </c>
      <c r="P8" s="54">
        <f t="shared" si="2"/>
        <v>0.29499999999999998</v>
      </c>
      <c r="Q8" s="18">
        <f t="shared" si="2"/>
        <v>38</v>
      </c>
      <c r="R8" s="18">
        <f t="shared" si="2"/>
        <v>6109</v>
      </c>
      <c r="S8" s="19">
        <f>MAX(S12,S16,S20,S24,S28,S32,S36,S40,S44,S48,S52,S56)</f>
        <v>6025</v>
      </c>
    </row>
    <row r="9" spans="2:19" s="12" customFormat="1" ht="23.1" customHeight="1" x14ac:dyDescent="0.15">
      <c r="B9" s="177"/>
      <c r="C9" s="180"/>
      <c r="D9" s="48"/>
      <c r="E9" s="42" t="s">
        <v>30</v>
      </c>
      <c r="F9" s="43">
        <f t="shared" ref="F9:P9" si="3">MIN(F13,F17,F21,F25,F29,F33,F37,F41,F45,F49,F53,F57)</f>
        <v>0</v>
      </c>
      <c r="G9" s="43">
        <f t="shared" si="3"/>
        <v>0</v>
      </c>
      <c r="H9" s="43">
        <f t="shared" si="3"/>
        <v>0</v>
      </c>
      <c r="I9" s="44">
        <f t="shared" si="3"/>
        <v>0</v>
      </c>
      <c r="J9" s="55">
        <f t="shared" si="3"/>
        <v>0</v>
      </c>
      <c r="K9" s="45">
        <f t="shared" si="3"/>
        <v>0</v>
      </c>
      <c r="L9" s="43">
        <f t="shared" si="3"/>
        <v>0</v>
      </c>
      <c r="M9" s="43">
        <f t="shared" si="3"/>
        <v>0</v>
      </c>
      <c r="N9" s="43">
        <f t="shared" si="3"/>
        <v>0</v>
      </c>
      <c r="O9" s="55">
        <f t="shared" si="3"/>
        <v>0</v>
      </c>
      <c r="P9" s="55">
        <f t="shared" si="3"/>
        <v>0</v>
      </c>
      <c r="Q9" s="45">
        <v>0</v>
      </c>
      <c r="R9" s="45">
        <f>MIN(R13,R17,R21,R25,R29,R33,R37,R41,R45,R49,R53,R57)</f>
        <v>0</v>
      </c>
      <c r="S9" s="46">
        <f>MIN(S13,S17,S21,S25,S29,S33,S37,S41,S45,S49,S53,S57)</f>
        <v>0</v>
      </c>
    </row>
    <row r="10" spans="2:19" s="12" customFormat="1" ht="23.1" customHeight="1" x14ac:dyDescent="0.15">
      <c r="B10" s="177"/>
      <c r="C10" s="180"/>
      <c r="D10" s="20" t="s">
        <v>31</v>
      </c>
      <c r="E10" s="23" t="s">
        <v>43</v>
      </c>
      <c r="F10" s="59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1"/>
      <c r="R10" s="26">
        <f>'1월일별(순창)'!B$42</f>
        <v>137821</v>
      </c>
      <c r="S10" s="30">
        <f>'1월일별(순창)'!C$42</f>
        <v>121318</v>
      </c>
    </row>
    <row r="11" spans="2:19" s="12" customFormat="1" ht="23.1" customHeight="1" x14ac:dyDescent="0.15">
      <c r="B11" s="177"/>
      <c r="C11" s="180"/>
      <c r="D11" s="20"/>
      <c r="E11" s="23" t="s">
        <v>28</v>
      </c>
      <c r="F11" s="24">
        <f>'1월일별(순창)'!F$38</f>
        <v>251.59354838709672</v>
      </c>
      <c r="G11" s="24">
        <f>'1월일별(순창)'!G$38</f>
        <v>94.658064516129016</v>
      </c>
      <c r="H11" s="24">
        <f>'1월일별(순창)'!H$38</f>
        <v>237.09677419354838</v>
      </c>
      <c r="I11" s="56">
        <f>'1월일별(순창)'!I$38</f>
        <v>56.893548387096786</v>
      </c>
      <c r="J11" s="56">
        <f>'1월일별(순창)'!J$38</f>
        <v>5.8281290322580626</v>
      </c>
      <c r="K11" s="50">
        <f>'1월일별(순창)'!K$38</f>
        <v>60096.774193548386</v>
      </c>
      <c r="L11" s="24">
        <f>'1월일별(순창)'!M$38</f>
        <v>5.2806451612903231</v>
      </c>
      <c r="M11" s="24">
        <f>'1월일별(순창)'!N$38</f>
        <v>4.1322580645161286</v>
      </c>
      <c r="N11" s="24">
        <f>'1월일별(순창)'!O$38</f>
        <v>6.1032258064516123</v>
      </c>
      <c r="O11" s="56">
        <f>'1월일별(순창)'!P$38</f>
        <v>12.388548387096778</v>
      </c>
      <c r="P11" s="56">
        <f>'1월일별(순창)'!Q$38</f>
        <v>0.11403225806451617</v>
      </c>
      <c r="Q11" s="50">
        <f>'1월일별(순창)'!R$38</f>
        <v>20.29032258064516</v>
      </c>
      <c r="R11" s="50">
        <f>'1월일별(순창)'!B$38</f>
        <v>4445.8387096774195</v>
      </c>
      <c r="S11" s="57">
        <f>'1월일별(순창)'!C$38</f>
        <v>3913.483870967742</v>
      </c>
    </row>
    <row r="12" spans="2:19" s="12" customFormat="1" ht="23.1" customHeight="1" x14ac:dyDescent="0.15">
      <c r="B12" s="177"/>
      <c r="C12" s="180"/>
      <c r="D12" s="20"/>
      <c r="E12" s="25" t="s">
        <v>29</v>
      </c>
      <c r="F12" s="24">
        <f>'1월일별(순창)'!F$39</f>
        <v>274.2</v>
      </c>
      <c r="G12" s="24">
        <f>'1월일별(순창)'!G$39</f>
        <v>131.69999999999999</v>
      </c>
      <c r="H12" s="24">
        <f>'1월일별(순창)'!H$39</f>
        <v>285</v>
      </c>
      <c r="I12" s="56">
        <f>'1월일별(순창)'!I$39</f>
        <v>58.68</v>
      </c>
      <c r="J12" s="56">
        <f>'1월일별(순창)'!J$39</f>
        <v>6.06</v>
      </c>
      <c r="K12" s="50">
        <f>'1월일별(순창)'!K$39</f>
        <v>280000</v>
      </c>
      <c r="L12" s="24">
        <f>'1월일별(순창)'!M$39</f>
        <v>5.9</v>
      </c>
      <c r="M12" s="24">
        <f>'1월일별(순창)'!N$39</f>
        <v>8.9</v>
      </c>
      <c r="N12" s="24">
        <f>'1월일별(순창)'!O$39</f>
        <v>6.4</v>
      </c>
      <c r="O12" s="56">
        <f>'1월일별(순창)'!P$39</f>
        <v>13.068</v>
      </c>
      <c r="P12" s="56">
        <f>'1월일별(순창)'!Q$39</f>
        <v>0.14599999999999999</v>
      </c>
      <c r="Q12" s="50">
        <f>'1월일별(순창)'!R$39</f>
        <v>38</v>
      </c>
      <c r="R12" s="50">
        <f>'1월일별(순창)'!B$39</f>
        <v>5655</v>
      </c>
      <c r="S12" s="57">
        <f>'1월일별(순창)'!C$39</f>
        <v>4582</v>
      </c>
    </row>
    <row r="13" spans="2:19" s="12" customFormat="1" ht="23.1" customHeight="1" x14ac:dyDescent="0.15">
      <c r="B13" s="177"/>
      <c r="C13" s="180"/>
      <c r="D13" s="23"/>
      <c r="E13" s="25" t="s">
        <v>30</v>
      </c>
      <c r="F13" s="24">
        <f>'1월일별(순창)'!F$40</f>
        <v>226.2</v>
      </c>
      <c r="G13" s="24">
        <f>'1월일별(순창)'!G$40</f>
        <v>66.599999999999994</v>
      </c>
      <c r="H13" s="24">
        <f>'1월일별(순창)'!H$40</f>
        <v>120</v>
      </c>
      <c r="I13" s="56">
        <f>'1월일별(순창)'!I$40</f>
        <v>53.34</v>
      </c>
      <c r="J13" s="56">
        <f>'1월일별(순창)'!J$40</f>
        <v>5.16</v>
      </c>
      <c r="K13" s="50">
        <f>'1월일별(순창)'!K$40</f>
        <v>13000</v>
      </c>
      <c r="L13" s="24">
        <f>'1월일별(순창)'!M$40</f>
        <v>4.8</v>
      </c>
      <c r="M13" s="24">
        <f>'1월일별(순창)'!N$40</f>
        <v>1</v>
      </c>
      <c r="N13" s="24">
        <f>'1월일별(순창)'!O$40</f>
        <v>5.7</v>
      </c>
      <c r="O13" s="56">
        <f>'1월일별(순창)'!P$40</f>
        <v>10.387</v>
      </c>
      <c r="P13" s="56">
        <f>'1월일별(순창)'!Q$40</f>
        <v>8.4000000000000005E-2</v>
      </c>
      <c r="Q13" s="50">
        <f>'1월일별(순창)'!R$40</f>
        <v>11</v>
      </c>
      <c r="R13" s="50">
        <f>'1월일별(순창)'!B$40</f>
        <v>3497</v>
      </c>
      <c r="S13" s="57">
        <f>'1월일별(순창)'!C$40</f>
        <v>2387</v>
      </c>
    </row>
    <row r="14" spans="2:19" s="12" customFormat="1" ht="23.1" customHeight="1" x14ac:dyDescent="0.15">
      <c r="B14" s="177"/>
      <c r="C14" s="180"/>
      <c r="D14" s="27" t="s">
        <v>32</v>
      </c>
      <c r="E14" s="23" t="s">
        <v>43</v>
      </c>
      <c r="F14" s="59"/>
      <c r="G14" s="60"/>
      <c r="H14" s="60"/>
      <c r="I14" s="115"/>
      <c r="J14" s="115"/>
      <c r="K14" s="116"/>
      <c r="L14" s="60"/>
      <c r="M14" s="60"/>
      <c r="N14" s="60"/>
      <c r="O14" s="115"/>
      <c r="P14" s="115"/>
      <c r="Q14" s="117"/>
      <c r="R14" s="26">
        <f>'2월일별(순창)'!B$42</f>
        <v>111786</v>
      </c>
      <c r="S14" s="30">
        <f>'2월일별(순창)'!C$42</f>
        <v>99623</v>
      </c>
    </row>
    <row r="15" spans="2:19" s="12" customFormat="1" ht="23.1" customHeight="1" x14ac:dyDescent="0.15">
      <c r="B15" s="177"/>
      <c r="C15" s="180"/>
      <c r="D15" s="20"/>
      <c r="E15" s="25" t="s">
        <v>28</v>
      </c>
      <c r="F15" s="24">
        <f>'2월일별(순창)'!F$38</f>
        <v>170.35714285714286</v>
      </c>
      <c r="G15" s="24">
        <f>'2월일별(순창)'!G$38</f>
        <v>78.621428571428581</v>
      </c>
      <c r="H15" s="24">
        <f>'2월일별(순창)'!H$38</f>
        <v>279.64285714285717</v>
      </c>
      <c r="I15" s="56">
        <f>'2월일별(순창)'!I$38</f>
        <v>64.656000000000006</v>
      </c>
      <c r="J15" s="56">
        <f>'2월일별(순창)'!J$38</f>
        <v>6.0527142857142868</v>
      </c>
      <c r="K15" s="50">
        <f>'2월일별(순창)'!K$38</f>
        <v>45214.285714285717</v>
      </c>
      <c r="L15" s="24">
        <f>'2월일별(순창)'!M$38</f>
        <v>4.6607142857142847</v>
      </c>
      <c r="M15" s="24">
        <f>'2월일별(순창)'!N$38</f>
        <v>3.7607142857142861</v>
      </c>
      <c r="N15" s="24">
        <f>'2월일별(순창)'!O$38</f>
        <v>5.8464285714285706</v>
      </c>
      <c r="O15" s="56">
        <f>'2월일별(순창)'!P$38</f>
        <v>10.003285714285715</v>
      </c>
      <c r="P15" s="56">
        <f>'2월일별(순창)'!Q$38</f>
        <v>6.7071428571428574E-2</v>
      </c>
      <c r="Q15" s="50">
        <f>'2월일별(순창)'!R$38</f>
        <v>22.892857142857142</v>
      </c>
      <c r="R15" s="50">
        <f>'2월일별(순창)'!B$38</f>
        <v>3992.3571428571427</v>
      </c>
      <c r="S15" s="57">
        <f>'2월일별(순창)'!C$38</f>
        <v>3557.9642857142858</v>
      </c>
    </row>
    <row r="16" spans="2:19" s="12" customFormat="1" ht="23.1" customHeight="1" x14ac:dyDescent="0.15">
      <c r="B16" s="177"/>
      <c r="C16" s="180"/>
      <c r="D16" s="20"/>
      <c r="E16" s="28" t="s">
        <v>29</v>
      </c>
      <c r="F16" s="24">
        <f>'2월일별(순창)'!F$39</f>
        <v>270</v>
      </c>
      <c r="G16" s="24">
        <f>'2월일별(순창)'!G$39</f>
        <v>120.5</v>
      </c>
      <c r="H16" s="24">
        <f>'2월일별(순창)'!H$39</f>
        <v>300</v>
      </c>
      <c r="I16" s="56">
        <f>'2월일별(순창)'!I$39</f>
        <v>69.983999999999995</v>
      </c>
      <c r="J16" s="56">
        <f>'2월일별(순창)'!J$39</f>
        <v>7.3319999999999999</v>
      </c>
      <c r="K16" s="50">
        <f>'2월일별(순창)'!K$39</f>
        <v>140000</v>
      </c>
      <c r="L16" s="24">
        <f>'2월일별(순창)'!M$39</f>
        <v>5.8</v>
      </c>
      <c r="M16" s="24">
        <f>'2월일별(순창)'!N$39</f>
        <v>5.5</v>
      </c>
      <c r="N16" s="24">
        <f>'2월일별(순창)'!O$39</f>
        <v>6.3</v>
      </c>
      <c r="O16" s="56">
        <f>'2월일별(순창)'!P$39</f>
        <v>12.827999999999999</v>
      </c>
      <c r="P16" s="56">
        <f>'2월일별(순창)'!Q$39</f>
        <v>0.104</v>
      </c>
      <c r="Q16" s="50">
        <f>'2월일별(순창)'!R$39</f>
        <v>28</v>
      </c>
      <c r="R16" s="50">
        <f>'2월일별(순창)'!B$39</f>
        <v>4678</v>
      </c>
      <c r="S16" s="57">
        <f>'2월일별(순창)'!C$39</f>
        <v>4665</v>
      </c>
    </row>
    <row r="17" spans="2:19" s="12" customFormat="1" ht="23.1" customHeight="1" x14ac:dyDescent="0.15">
      <c r="B17" s="177"/>
      <c r="C17" s="180"/>
      <c r="D17" s="23"/>
      <c r="E17" s="28" t="s">
        <v>30</v>
      </c>
      <c r="F17" s="24">
        <f>'2월일별(순창)'!F$40</f>
        <v>145.5</v>
      </c>
      <c r="G17" s="24">
        <f>'2월일별(순창)'!G$40</f>
        <v>55.6</v>
      </c>
      <c r="H17" s="24">
        <f>'2월일별(순창)'!H$40</f>
        <v>260</v>
      </c>
      <c r="I17" s="56">
        <f>'2월일별(순창)'!I$40</f>
        <v>55.8</v>
      </c>
      <c r="J17" s="56">
        <f>'2월일별(순창)'!J$40</f>
        <v>5.76</v>
      </c>
      <c r="K17" s="50">
        <f>'2월일별(순창)'!K$40</f>
        <v>32000</v>
      </c>
      <c r="L17" s="24">
        <f>'2월일별(순창)'!M$40</f>
        <v>4.2</v>
      </c>
      <c r="M17" s="24">
        <f>'2월일별(순창)'!N$40</f>
        <v>2.5</v>
      </c>
      <c r="N17" s="24">
        <f>'2월일별(순창)'!O$40</f>
        <v>4.9000000000000004</v>
      </c>
      <c r="O17" s="56">
        <f>'2월일별(순창)'!P$40</f>
        <v>8.9280000000000008</v>
      </c>
      <c r="P17" s="56">
        <f>'2월일별(순창)'!Q$40</f>
        <v>3.4000000000000002E-2</v>
      </c>
      <c r="Q17" s="50">
        <f>'2월일별(순창)'!R$40</f>
        <v>21</v>
      </c>
      <c r="R17" s="50">
        <f>'2월일별(순창)'!B$40</f>
        <v>3254</v>
      </c>
      <c r="S17" s="57">
        <f>'2월일별(순창)'!C$40</f>
        <v>2054</v>
      </c>
    </row>
    <row r="18" spans="2:19" s="12" customFormat="1" ht="23.1" customHeight="1" x14ac:dyDescent="0.15">
      <c r="B18" s="177"/>
      <c r="C18" s="180"/>
      <c r="D18" s="27" t="s">
        <v>33</v>
      </c>
      <c r="E18" s="29" t="s">
        <v>43</v>
      </c>
      <c r="F18" s="59"/>
      <c r="G18" s="60"/>
      <c r="H18" s="60"/>
      <c r="I18" s="115"/>
      <c r="J18" s="115"/>
      <c r="K18" s="116"/>
      <c r="L18" s="60"/>
      <c r="M18" s="60"/>
      <c r="N18" s="60"/>
      <c r="O18" s="115"/>
      <c r="P18" s="115"/>
      <c r="Q18" s="117"/>
      <c r="R18" s="26">
        <f>'3월일별(순창)'!B$42</f>
        <v>138175</v>
      </c>
      <c r="S18" s="30">
        <f>'3월일별(순창)'!C$42</f>
        <v>135664</v>
      </c>
    </row>
    <row r="19" spans="2:19" s="12" customFormat="1" ht="23.1" customHeight="1" x14ac:dyDescent="0.15">
      <c r="B19" s="177"/>
      <c r="C19" s="180"/>
      <c r="D19" s="20"/>
      <c r="E19" s="29" t="s">
        <v>28</v>
      </c>
      <c r="F19" s="24">
        <f>'3월일별(순창)'!F$38</f>
        <v>149.8645161290323</v>
      </c>
      <c r="G19" s="24">
        <f>'3월일별(순창)'!G$38</f>
        <v>76.50645161290322</v>
      </c>
      <c r="H19" s="24">
        <f>'3월일별(순창)'!H$38</f>
        <v>277.74193548387098</v>
      </c>
      <c r="I19" s="56">
        <f>'3월일별(순창)'!I$38</f>
        <v>66.072967741935486</v>
      </c>
      <c r="J19" s="56">
        <f>'3월일별(순창)'!J$38</f>
        <v>6.0420967741935483</v>
      </c>
      <c r="K19" s="50">
        <f>'3월일별(순창)'!K$38</f>
        <v>69064.516129032258</v>
      </c>
      <c r="L19" s="24">
        <f>'3월일별(순창)'!M$38</f>
        <v>4.4322580645161294</v>
      </c>
      <c r="M19" s="24">
        <f>'3월일별(순창)'!N$38</f>
        <v>3.5064516129032262</v>
      </c>
      <c r="N19" s="24">
        <f>'3월일별(순창)'!O$38</f>
        <v>5.8612903225806452</v>
      </c>
      <c r="O19" s="56">
        <f>'3월일별(순창)'!P$38</f>
        <v>8.8040967741935479</v>
      </c>
      <c r="P19" s="56">
        <f>'3월일별(순창)'!Q$38</f>
        <v>7.9451612903225818E-2</v>
      </c>
      <c r="Q19" s="50">
        <f>'3월일별(순창)'!R$38</f>
        <v>23.64516129032258</v>
      </c>
      <c r="R19" s="50">
        <f>'3월일별(순창)'!B$38</f>
        <v>4457.2580645161288</v>
      </c>
      <c r="S19" s="57">
        <f>'3월일별(순창)'!C$38</f>
        <v>4376.2580645161288</v>
      </c>
    </row>
    <row r="20" spans="2:19" s="12" customFormat="1" ht="23.1" customHeight="1" x14ac:dyDescent="0.15">
      <c r="B20" s="177"/>
      <c r="C20" s="180"/>
      <c r="D20" s="20"/>
      <c r="E20" s="29" t="s">
        <v>29</v>
      </c>
      <c r="F20" s="24">
        <f>'3월일별(순창)'!F$39</f>
        <v>154.80000000000001</v>
      </c>
      <c r="G20" s="24">
        <f>'3월일별(순창)'!G$39</f>
        <v>114.2</v>
      </c>
      <c r="H20" s="24">
        <f>'3월일별(순창)'!H$39</f>
        <v>300</v>
      </c>
      <c r="I20" s="56">
        <f>'3월일별(순창)'!I$39</f>
        <v>80.831999999999994</v>
      </c>
      <c r="J20" s="56">
        <f>'3월일별(순창)'!J$39</f>
        <v>6.8259999999999996</v>
      </c>
      <c r="K20" s="50">
        <f>'3월일별(순창)'!K$39</f>
        <v>210000</v>
      </c>
      <c r="L20" s="24">
        <f>'3월일별(순창)'!M$39</f>
        <v>4.8</v>
      </c>
      <c r="M20" s="24">
        <f>'3월일별(순창)'!N$39</f>
        <v>5.9</v>
      </c>
      <c r="N20" s="24">
        <f>'3월일별(순창)'!O$39</f>
        <v>6.3</v>
      </c>
      <c r="O20" s="56">
        <f>'3월일별(순창)'!P$39</f>
        <v>10.867000000000001</v>
      </c>
      <c r="P20" s="56">
        <f>'3월일별(순창)'!Q$39</f>
        <v>0.28199999999999997</v>
      </c>
      <c r="Q20" s="50">
        <f>'3월일별(순창)'!R$39</f>
        <v>29</v>
      </c>
      <c r="R20" s="50">
        <f>'3월일별(순창)'!B$39</f>
        <v>5250</v>
      </c>
      <c r="S20" s="57">
        <f>'3월일별(순창)'!C$39</f>
        <v>5236</v>
      </c>
    </row>
    <row r="21" spans="2:19" s="12" customFormat="1" ht="23.1" customHeight="1" x14ac:dyDescent="0.15">
      <c r="B21" s="177"/>
      <c r="C21" s="180"/>
      <c r="D21" s="23"/>
      <c r="E21" s="29" t="s">
        <v>30</v>
      </c>
      <c r="F21" s="24">
        <f>'3월일별(순창)'!F$40</f>
        <v>144.30000000000001</v>
      </c>
      <c r="G21" s="24">
        <f>'3월일별(순창)'!G$40</f>
        <v>49.8</v>
      </c>
      <c r="H21" s="24">
        <f>'3월일별(순창)'!H$40</f>
        <v>255</v>
      </c>
      <c r="I21" s="56">
        <f>'3월일별(순창)'!I$40</f>
        <v>54.18</v>
      </c>
      <c r="J21" s="56">
        <f>'3월일별(순창)'!J$40</f>
        <v>5.2679999999999998</v>
      </c>
      <c r="K21" s="50">
        <f>'3월일별(순창)'!K$40</f>
        <v>44000</v>
      </c>
      <c r="L21" s="24">
        <f>'3월일별(순창)'!M$40</f>
        <v>4.0999999999999996</v>
      </c>
      <c r="M21" s="24">
        <f>'3월일별(순창)'!N$40</f>
        <v>2</v>
      </c>
      <c r="N21" s="24">
        <f>'3월일별(순창)'!O$40</f>
        <v>5.5</v>
      </c>
      <c r="O21" s="56">
        <f>'3월일별(순창)'!P$40</f>
        <v>6.3120000000000003</v>
      </c>
      <c r="P21" s="56">
        <f>'3월일별(순창)'!Q$40</f>
        <v>0.01</v>
      </c>
      <c r="Q21" s="50">
        <f>'3월일별(순창)'!R$40</f>
        <v>20</v>
      </c>
      <c r="R21" s="50">
        <f>'3월일별(순창)'!B$40</f>
        <v>3664</v>
      </c>
      <c r="S21" s="57">
        <f>'3월일별(순창)'!C$40</f>
        <v>3525</v>
      </c>
    </row>
    <row r="22" spans="2:19" s="12" customFormat="1" ht="23.1" customHeight="1" x14ac:dyDescent="0.15">
      <c r="B22" s="177"/>
      <c r="C22" s="180"/>
      <c r="D22" s="27" t="s">
        <v>34</v>
      </c>
      <c r="E22" s="29" t="s">
        <v>43</v>
      </c>
      <c r="F22" s="59"/>
      <c r="G22" s="60"/>
      <c r="H22" s="60"/>
      <c r="I22" s="115"/>
      <c r="J22" s="115"/>
      <c r="K22" s="116"/>
      <c r="L22" s="60"/>
      <c r="M22" s="60"/>
      <c r="N22" s="60"/>
      <c r="O22" s="115"/>
      <c r="P22" s="115"/>
      <c r="Q22" s="117"/>
      <c r="R22" s="26">
        <f>'4월일별(순창)'!B$42</f>
        <v>148107</v>
      </c>
      <c r="S22" s="30">
        <f>'4월일별(순창)'!C$42</f>
        <v>146189</v>
      </c>
    </row>
    <row r="23" spans="2:19" s="12" customFormat="1" ht="23.1" customHeight="1" x14ac:dyDescent="0.15">
      <c r="B23" s="177"/>
      <c r="C23" s="180"/>
      <c r="D23" s="20"/>
      <c r="E23" s="29" t="s">
        <v>28</v>
      </c>
      <c r="F23" s="24">
        <f>'4월일별(순창)'!F$38</f>
        <v>246.78999999999996</v>
      </c>
      <c r="G23" s="24">
        <f>'4월일별(순창)'!G$38</f>
        <v>129.79023333333333</v>
      </c>
      <c r="H23" s="24">
        <f>'4월일별(순창)'!H$38</f>
        <v>262.16666666666669</v>
      </c>
      <c r="I23" s="56">
        <f>'4월일별(순창)'!I$38</f>
        <v>64.19680000000001</v>
      </c>
      <c r="J23" s="56">
        <f>'4월일별(순창)'!J$38</f>
        <v>6.6232000000000006</v>
      </c>
      <c r="K23" s="50">
        <f>'4월일별(순창)'!K$38</f>
        <v>82400</v>
      </c>
      <c r="L23" s="24">
        <f>'4월일별(순창)'!M$38</f>
        <v>3.3266666666666671</v>
      </c>
      <c r="M23" s="24">
        <f>'4월일별(순창)'!N$38</f>
        <v>4.2074466666666668</v>
      </c>
      <c r="N23" s="24">
        <f>'4월일별(순창)'!O$38</f>
        <v>4.4766666666666675</v>
      </c>
      <c r="O23" s="56">
        <f>'4월일별(순창)'!P$38</f>
        <v>7.2161999999999997</v>
      </c>
      <c r="P23" s="56">
        <f>'4월일별(순창)'!Q$38</f>
        <v>0.16106666666666669</v>
      </c>
      <c r="Q23" s="50">
        <f>'4월일별(순창)'!R$38</f>
        <v>23.4</v>
      </c>
      <c r="R23" s="50">
        <f>'4월일별(순창)'!B$38</f>
        <v>4936.8999999999996</v>
      </c>
      <c r="S23" s="57">
        <f>'4월일별(순창)'!C$38</f>
        <v>4872.9666666666662</v>
      </c>
    </row>
    <row r="24" spans="2:19" s="12" customFormat="1" ht="23.1" customHeight="1" x14ac:dyDescent="0.15">
      <c r="B24" s="177"/>
      <c r="C24" s="180"/>
      <c r="D24" s="20"/>
      <c r="E24" s="29" t="s">
        <v>29</v>
      </c>
      <c r="F24" s="24">
        <f>'4월일별(순창)'!F$39</f>
        <v>285.60000000000002</v>
      </c>
      <c r="G24" s="24">
        <f>'4월일별(순창)'!G$39</f>
        <v>213.44699999999995</v>
      </c>
      <c r="H24" s="24">
        <f>'4월일별(순창)'!H$39</f>
        <v>285</v>
      </c>
      <c r="I24" s="56">
        <f>'4월일별(순창)'!I$39</f>
        <v>81.12</v>
      </c>
      <c r="J24" s="56">
        <f>'4월일별(순창)'!J$39</f>
        <v>8.6999999999999993</v>
      </c>
      <c r="K24" s="50">
        <f>'4월일별(순창)'!K$39</f>
        <v>100000</v>
      </c>
      <c r="L24" s="24">
        <f>'4월일별(순창)'!M$39</f>
        <v>4.7</v>
      </c>
      <c r="M24" s="24">
        <f>'4월일별(순창)'!N$39</f>
        <v>8.9849999999999994</v>
      </c>
      <c r="N24" s="24">
        <f>'4월일별(순창)'!O$39</f>
        <v>5.9</v>
      </c>
      <c r="O24" s="56">
        <f>'4월일별(순창)'!P$39</f>
        <v>9.35</v>
      </c>
      <c r="P24" s="56">
        <f>'4월일별(순창)'!Q$39</f>
        <v>0.29499999999999998</v>
      </c>
      <c r="Q24" s="50">
        <f>'4월일별(순창)'!R$39</f>
        <v>29</v>
      </c>
      <c r="R24" s="50">
        <f>'4월일별(순창)'!B$39</f>
        <v>6109</v>
      </c>
      <c r="S24" s="57">
        <f>'4월일별(순창)'!C$39</f>
        <v>6025</v>
      </c>
    </row>
    <row r="25" spans="2:19" s="12" customFormat="1" ht="23.1" customHeight="1" x14ac:dyDescent="0.15">
      <c r="B25" s="177"/>
      <c r="C25" s="180"/>
      <c r="D25" s="23"/>
      <c r="E25" s="29" t="s">
        <v>30</v>
      </c>
      <c r="F25" s="24">
        <f>'4월일별(순창)'!F$40</f>
        <v>173.4</v>
      </c>
      <c r="G25" s="24">
        <f>'4월일별(순창)'!G$40</f>
        <v>76.09</v>
      </c>
      <c r="H25" s="24">
        <f>'4월일별(순창)'!H$40</f>
        <v>235</v>
      </c>
      <c r="I25" s="56">
        <f>'4월일별(순창)'!I$40</f>
        <v>46.02</v>
      </c>
      <c r="J25" s="56">
        <f>'4월일별(순창)'!J$40</f>
        <v>4.8360000000000003</v>
      </c>
      <c r="K25" s="50">
        <f>'4월일별(순창)'!K$40</f>
        <v>65000</v>
      </c>
      <c r="L25" s="24">
        <f>'4월일별(순창)'!M$40</f>
        <v>2.5</v>
      </c>
      <c r="M25" s="24">
        <f>'4월일별(순창)'!N$40</f>
        <v>1.9990000000000001</v>
      </c>
      <c r="N25" s="24">
        <f>'4월일별(순창)'!O$40</f>
        <v>3.3</v>
      </c>
      <c r="O25" s="56">
        <f>'4월일별(순창)'!P$40</f>
        <v>5.1420000000000003</v>
      </c>
      <c r="P25" s="56">
        <f>'4월일별(순창)'!Q$40</f>
        <v>0.02</v>
      </c>
      <c r="Q25" s="50">
        <f>'4월일별(순창)'!R$40</f>
        <v>17</v>
      </c>
      <c r="R25" s="50">
        <f>'4월일별(순창)'!B$40</f>
        <v>3748</v>
      </c>
      <c r="S25" s="57">
        <f>'4월일별(순창)'!C$40</f>
        <v>3740</v>
      </c>
    </row>
    <row r="26" spans="2:19" s="12" customFormat="1" ht="23.1" customHeight="1" x14ac:dyDescent="0.15">
      <c r="B26" s="177"/>
      <c r="C26" s="180"/>
      <c r="D26" s="27" t="s">
        <v>35</v>
      </c>
      <c r="E26" s="29" t="s">
        <v>43</v>
      </c>
      <c r="F26" s="59"/>
      <c r="G26" s="60"/>
      <c r="H26" s="60"/>
      <c r="I26" s="115"/>
      <c r="J26" s="115"/>
      <c r="K26" s="116"/>
      <c r="L26" s="60"/>
      <c r="M26" s="60"/>
      <c r="N26" s="60"/>
      <c r="O26" s="115"/>
      <c r="P26" s="115"/>
      <c r="Q26" s="117"/>
      <c r="R26" s="26">
        <f>'5월일별(순창)'!B$42</f>
        <v>0</v>
      </c>
      <c r="S26" s="30">
        <f>'5월일별(순창)'!C$42</f>
        <v>0</v>
      </c>
    </row>
    <row r="27" spans="2:19" s="12" customFormat="1" ht="23.1" customHeight="1" x14ac:dyDescent="0.15">
      <c r="B27" s="177"/>
      <c r="C27" s="180"/>
      <c r="D27" s="20"/>
      <c r="E27" s="29" t="s">
        <v>28</v>
      </c>
      <c r="F27" s="24" t="e">
        <f>'5월일별(순창)'!F$38</f>
        <v>#DIV/0!</v>
      </c>
      <c r="G27" s="24" t="e">
        <f>'5월일별(순창)'!G$38</f>
        <v>#DIV/0!</v>
      </c>
      <c r="H27" s="24" t="e">
        <f>'5월일별(순창)'!H$38</f>
        <v>#DIV/0!</v>
      </c>
      <c r="I27" s="56" t="e">
        <f>'5월일별(순창)'!I$38</f>
        <v>#DIV/0!</v>
      </c>
      <c r="J27" s="56" t="e">
        <f>'5월일별(순창)'!J$38</f>
        <v>#DIV/0!</v>
      </c>
      <c r="K27" s="50" t="e">
        <f>'5월일별(순창)'!K$38</f>
        <v>#DIV/0!</v>
      </c>
      <c r="L27" s="24" t="e">
        <f>'5월일별(순창)'!M$38</f>
        <v>#DIV/0!</v>
      </c>
      <c r="M27" s="24" t="e">
        <f>'5월일별(순창)'!N$38</f>
        <v>#DIV/0!</v>
      </c>
      <c r="N27" s="24" t="e">
        <f>'5월일별(순창)'!O$38</f>
        <v>#DIV/0!</v>
      </c>
      <c r="O27" s="56" t="e">
        <f>'5월일별(순창)'!P$38</f>
        <v>#DIV/0!</v>
      </c>
      <c r="P27" s="56" t="e">
        <f>'5월일별(순창)'!Q$38</f>
        <v>#DIV/0!</v>
      </c>
      <c r="Q27" s="50" t="e">
        <f>'5월일별(순창)'!R$38</f>
        <v>#DIV/0!</v>
      </c>
      <c r="R27" s="50" t="e">
        <f>'5월일별(순창)'!B$38</f>
        <v>#DIV/0!</v>
      </c>
      <c r="S27" s="57" t="e">
        <f>'5월일별(순창)'!C$38</f>
        <v>#DIV/0!</v>
      </c>
    </row>
    <row r="28" spans="2:19" s="12" customFormat="1" ht="23.1" customHeight="1" x14ac:dyDescent="0.15">
      <c r="B28" s="177"/>
      <c r="C28" s="180"/>
      <c r="D28" s="20"/>
      <c r="E28" s="29" t="s">
        <v>29</v>
      </c>
      <c r="F28" s="24">
        <f>'5월일별(순창)'!F$39</f>
        <v>0</v>
      </c>
      <c r="G28" s="24">
        <f>'5월일별(순창)'!G$39</f>
        <v>0</v>
      </c>
      <c r="H28" s="24">
        <f>'5월일별(순창)'!H$39</f>
        <v>0</v>
      </c>
      <c r="I28" s="56">
        <f>'5월일별(순창)'!I$39</f>
        <v>0</v>
      </c>
      <c r="J28" s="56">
        <f>'5월일별(순창)'!J$39</f>
        <v>0</v>
      </c>
      <c r="K28" s="50">
        <f>'5월일별(순창)'!K$39</f>
        <v>0</v>
      </c>
      <c r="L28" s="24">
        <f>'5월일별(순창)'!M$39</f>
        <v>0</v>
      </c>
      <c r="M28" s="24">
        <f>'5월일별(순창)'!N$39</f>
        <v>0</v>
      </c>
      <c r="N28" s="24">
        <f>'5월일별(순창)'!O$39</f>
        <v>0</v>
      </c>
      <c r="O28" s="56">
        <f>'5월일별(순창)'!P$39</f>
        <v>0</v>
      </c>
      <c r="P28" s="56">
        <f>'5월일별(순창)'!Q$39</f>
        <v>0</v>
      </c>
      <c r="Q28" s="50">
        <f>'5월일별(순창)'!R$39</f>
        <v>0</v>
      </c>
      <c r="R28" s="50">
        <f>'5월일별(순창)'!B$39</f>
        <v>0</v>
      </c>
      <c r="S28" s="57">
        <f>'5월일별(순창)'!C$39</f>
        <v>0</v>
      </c>
    </row>
    <row r="29" spans="2:19" s="12" customFormat="1" ht="23.1" customHeight="1" x14ac:dyDescent="0.15">
      <c r="B29" s="177"/>
      <c r="C29" s="180"/>
      <c r="D29" s="20"/>
      <c r="E29" s="29" t="s">
        <v>30</v>
      </c>
      <c r="F29" s="24">
        <f>'5월일별(순창)'!F$40</f>
        <v>0</v>
      </c>
      <c r="G29" s="24">
        <f>'5월일별(순창)'!G$40</f>
        <v>0</v>
      </c>
      <c r="H29" s="24">
        <f>'5월일별(순창)'!H$40</f>
        <v>0</v>
      </c>
      <c r="I29" s="56">
        <f>'5월일별(순창)'!I$40</f>
        <v>0</v>
      </c>
      <c r="J29" s="56">
        <f>'5월일별(순창)'!J$40</f>
        <v>0</v>
      </c>
      <c r="K29" s="50">
        <f>'5월일별(순창)'!K$40</f>
        <v>0</v>
      </c>
      <c r="L29" s="24">
        <f>'5월일별(순창)'!M$40</f>
        <v>0</v>
      </c>
      <c r="M29" s="24">
        <f>'5월일별(순창)'!N$40</f>
        <v>0</v>
      </c>
      <c r="N29" s="24">
        <f>'5월일별(순창)'!O$40</f>
        <v>0</v>
      </c>
      <c r="O29" s="56">
        <f>'5월일별(순창)'!P$40</f>
        <v>0</v>
      </c>
      <c r="P29" s="56">
        <f>'5월일별(순창)'!Q$40</f>
        <v>0</v>
      </c>
      <c r="Q29" s="50">
        <f>'5월일별(순창)'!R$40</f>
        <v>0</v>
      </c>
      <c r="R29" s="50">
        <f>'5월일별(순창)'!B$40</f>
        <v>0</v>
      </c>
      <c r="S29" s="57">
        <f>'5월일별(순창)'!C$40</f>
        <v>0</v>
      </c>
    </row>
    <row r="30" spans="2:19" s="12" customFormat="1" ht="23.1" customHeight="1" x14ac:dyDescent="0.15">
      <c r="B30" s="177"/>
      <c r="C30" s="180"/>
      <c r="D30" s="27" t="s">
        <v>36</v>
      </c>
      <c r="E30" s="29" t="s">
        <v>43</v>
      </c>
      <c r="F30" s="59"/>
      <c r="G30" s="60"/>
      <c r="H30" s="60"/>
      <c r="I30" s="115"/>
      <c r="J30" s="115"/>
      <c r="K30" s="116"/>
      <c r="L30" s="60"/>
      <c r="M30" s="60"/>
      <c r="N30" s="60"/>
      <c r="O30" s="115"/>
      <c r="P30" s="115"/>
      <c r="Q30" s="117"/>
      <c r="R30" s="26">
        <f>'6월일별(순창)'!B$42</f>
        <v>0</v>
      </c>
      <c r="S30" s="30">
        <f>'6월일별(순창)'!C$42</f>
        <v>0</v>
      </c>
    </row>
    <row r="31" spans="2:19" s="12" customFormat="1" ht="23.1" customHeight="1" x14ac:dyDescent="0.15">
      <c r="B31" s="177"/>
      <c r="C31" s="180"/>
      <c r="D31" s="20"/>
      <c r="E31" s="29" t="s">
        <v>28</v>
      </c>
      <c r="F31" s="24" t="e">
        <f>'6월일별(순창)'!F$38</f>
        <v>#DIV/0!</v>
      </c>
      <c r="G31" s="24" t="e">
        <f>'6월일별(순창)'!G$38</f>
        <v>#DIV/0!</v>
      </c>
      <c r="H31" s="24" t="e">
        <f>'6월일별(순창)'!H$38</f>
        <v>#DIV/0!</v>
      </c>
      <c r="I31" s="56" t="e">
        <f>'6월일별(순창)'!I$38</f>
        <v>#DIV/0!</v>
      </c>
      <c r="J31" s="56" t="e">
        <f>'6월일별(순창)'!J$38</f>
        <v>#DIV/0!</v>
      </c>
      <c r="K31" s="50" t="e">
        <f>'6월일별(순창)'!K$38</f>
        <v>#DIV/0!</v>
      </c>
      <c r="L31" s="24" t="e">
        <f>'6월일별(순창)'!M$38</f>
        <v>#DIV/0!</v>
      </c>
      <c r="M31" s="24" t="e">
        <f>'6월일별(순창)'!N$38</f>
        <v>#DIV/0!</v>
      </c>
      <c r="N31" s="24" t="e">
        <f>'6월일별(순창)'!O$38</f>
        <v>#DIV/0!</v>
      </c>
      <c r="O31" s="56" t="e">
        <f>'6월일별(순창)'!P$38</f>
        <v>#DIV/0!</v>
      </c>
      <c r="P31" s="56" t="e">
        <f>'6월일별(순창)'!Q$38</f>
        <v>#DIV/0!</v>
      </c>
      <c r="Q31" s="50" t="e">
        <f>'6월일별(순창)'!R$38</f>
        <v>#DIV/0!</v>
      </c>
      <c r="R31" s="50" t="e">
        <f>'6월일별(순창)'!B$38</f>
        <v>#DIV/0!</v>
      </c>
      <c r="S31" s="57" t="e">
        <f>'6월일별(순창)'!C$38</f>
        <v>#DIV/0!</v>
      </c>
    </row>
    <row r="32" spans="2:19" s="12" customFormat="1" ht="23.1" customHeight="1" x14ac:dyDescent="0.15">
      <c r="B32" s="177"/>
      <c r="C32" s="180"/>
      <c r="D32" s="20"/>
      <c r="E32" s="29" t="s">
        <v>29</v>
      </c>
      <c r="F32" s="24">
        <f>'6월일별(순창)'!F$39</f>
        <v>0</v>
      </c>
      <c r="G32" s="24">
        <f>'6월일별(순창)'!G$39</f>
        <v>0</v>
      </c>
      <c r="H32" s="24">
        <f>'6월일별(순창)'!H$39</f>
        <v>0</v>
      </c>
      <c r="I32" s="56">
        <f>'6월일별(순창)'!I$39</f>
        <v>0</v>
      </c>
      <c r="J32" s="56">
        <f>'6월일별(순창)'!J$39</f>
        <v>0</v>
      </c>
      <c r="K32" s="50">
        <f>'6월일별(순창)'!K$39</f>
        <v>0</v>
      </c>
      <c r="L32" s="24">
        <f>'6월일별(순창)'!M$39</f>
        <v>0</v>
      </c>
      <c r="M32" s="24">
        <f>'6월일별(순창)'!N$39</f>
        <v>0</v>
      </c>
      <c r="N32" s="24">
        <f>'6월일별(순창)'!O$39</f>
        <v>0</v>
      </c>
      <c r="O32" s="56">
        <f>'6월일별(순창)'!P$39</f>
        <v>0</v>
      </c>
      <c r="P32" s="56">
        <f>'6월일별(순창)'!Q$39</f>
        <v>0</v>
      </c>
      <c r="Q32" s="50">
        <f>'6월일별(순창)'!R$39</f>
        <v>0</v>
      </c>
      <c r="R32" s="50">
        <f>'6월일별(순창)'!B$39</f>
        <v>0</v>
      </c>
      <c r="S32" s="57">
        <f>'6월일별(순창)'!C$39</f>
        <v>0</v>
      </c>
    </row>
    <row r="33" spans="2:20" s="12" customFormat="1" ht="23.1" customHeight="1" x14ac:dyDescent="0.15">
      <c r="B33" s="177"/>
      <c r="C33" s="180"/>
      <c r="D33" s="20"/>
      <c r="E33" s="29" t="s">
        <v>30</v>
      </c>
      <c r="F33" s="24">
        <f>'6월일별(순창)'!F$40</f>
        <v>0</v>
      </c>
      <c r="G33" s="24">
        <f>'6월일별(순창)'!G$40</f>
        <v>0</v>
      </c>
      <c r="H33" s="24">
        <f>'6월일별(순창)'!H$40</f>
        <v>0</v>
      </c>
      <c r="I33" s="56">
        <f>'6월일별(순창)'!I$40</f>
        <v>0</v>
      </c>
      <c r="J33" s="56">
        <f>'6월일별(순창)'!J$40</f>
        <v>0</v>
      </c>
      <c r="K33" s="50">
        <f>'6월일별(순창)'!K$40</f>
        <v>0</v>
      </c>
      <c r="L33" s="24">
        <f>'6월일별(순창)'!M$40</f>
        <v>0</v>
      </c>
      <c r="M33" s="24">
        <f>'6월일별(순창)'!N$40</f>
        <v>0</v>
      </c>
      <c r="N33" s="24">
        <f>'6월일별(순창)'!O$40</f>
        <v>0</v>
      </c>
      <c r="O33" s="56">
        <f>'6월일별(순창)'!P$40</f>
        <v>0</v>
      </c>
      <c r="P33" s="56">
        <f>'6월일별(순창)'!Q$40</f>
        <v>0</v>
      </c>
      <c r="Q33" s="50">
        <f>'6월일별(순창)'!R$40</f>
        <v>0</v>
      </c>
      <c r="R33" s="50">
        <f>'6월일별(순창)'!B$40</f>
        <v>0</v>
      </c>
      <c r="S33" s="57">
        <f>'6월일별(순창)'!C$40</f>
        <v>0</v>
      </c>
    </row>
    <row r="34" spans="2:20" s="12" customFormat="1" ht="23.1" customHeight="1" x14ac:dyDescent="0.15">
      <c r="B34" s="177"/>
      <c r="C34" s="180"/>
      <c r="D34" s="27" t="s">
        <v>37</v>
      </c>
      <c r="E34" s="29" t="s">
        <v>43</v>
      </c>
      <c r="F34" s="59"/>
      <c r="G34" s="60"/>
      <c r="H34" s="60"/>
      <c r="I34" s="115"/>
      <c r="J34" s="115"/>
      <c r="K34" s="116"/>
      <c r="L34" s="60"/>
      <c r="M34" s="60"/>
      <c r="N34" s="60"/>
      <c r="O34" s="115"/>
      <c r="P34" s="115"/>
      <c r="Q34" s="117"/>
      <c r="R34" s="26">
        <f>'7월일별(순창)'!B$42</f>
        <v>0</v>
      </c>
      <c r="S34" s="30">
        <f>'7월일별(순창)'!C$42</f>
        <v>0</v>
      </c>
    </row>
    <row r="35" spans="2:20" s="12" customFormat="1" ht="23.1" customHeight="1" x14ac:dyDescent="0.15">
      <c r="B35" s="177"/>
      <c r="C35" s="180"/>
      <c r="D35" s="20"/>
      <c r="E35" s="29" t="s">
        <v>28</v>
      </c>
      <c r="F35" s="24" t="e">
        <f>'7월일별(순창)'!F$38</f>
        <v>#DIV/0!</v>
      </c>
      <c r="G35" s="24" t="e">
        <f>'7월일별(순창)'!G$38</f>
        <v>#DIV/0!</v>
      </c>
      <c r="H35" s="24" t="e">
        <f>'7월일별(순창)'!H$38</f>
        <v>#DIV/0!</v>
      </c>
      <c r="I35" s="56" t="e">
        <f>'7월일별(순창)'!I$38</f>
        <v>#DIV/0!</v>
      </c>
      <c r="J35" s="56" t="e">
        <f>'7월일별(순창)'!J$38</f>
        <v>#DIV/0!</v>
      </c>
      <c r="K35" s="50" t="e">
        <f>'7월일별(순창)'!K$38</f>
        <v>#DIV/0!</v>
      </c>
      <c r="L35" s="24" t="e">
        <f>'7월일별(순창)'!M$38</f>
        <v>#DIV/0!</v>
      </c>
      <c r="M35" s="24" t="e">
        <f>'7월일별(순창)'!N$38</f>
        <v>#DIV/0!</v>
      </c>
      <c r="N35" s="24" t="e">
        <f>'7월일별(순창)'!O$38</f>
        <v>#DIV/0!</v>
      </c>
      <c r="O35" s="56" t="e">
        <f>'7월일별(순창)'!P$38</f>
        <v>#DIV/0!</v>
      </c>
      <c r="P35" s="56" t="e">
        <f>'7월일별(순창)'!Q$38</f>
        <v>#DIV/0!</v>
      </c>
      <c r="Q35" s="50" t="e">
        <f>'7월일별(순창)'!R$38</f>
        <v>#DIV/0!</v>
      </c>
      <c r="R35" s="50" t="e">
        <f>'7월일별(순창)'!B$38</f>
        <v>#DIV/0!</v>
      </c>
      <c r="S35" s="57" t="e">
        <f>'7월일별(순창)'!C$38</f>
        <v>#DIV/0!</v>
      </c>
    </row>
    <row r="36" spans="2:20" s="12" customFormat="1" ht="23.1" customHeight="1" x14ac:dyDescent="0.15">
      <c r="B36" s="177"/>
      <c r="C36" s="180"/>
      <c r="D36" s="20"/>
      <c r="E36" s="29" t="s">
        <v>29</v>
      </c>
      <c r="F36" s="24">
        <f>'7월일별(순창)'!F$39</f>
        <v>0</v>
      </c>
      <c r="G36" s="24">
        <f>'7월일별(순창)'!G$39</f>
        <v>0</v>
      </c>
      <c r="H36" s="24">
        <f>'7월일별(순창)'!H$39</f>
        <v>0</v>
      </c>
      <c r="I36" s="56">
        <f>'7월일별(순창)'!I$39</f>
        <v>0</v>
      </c>
      <c r="J36" s="56">
        <f>'7월일별(순창)'!J$39</f>
        <v>0</v>
      </c>
      <c r="K36" s="50">
        <f>'7월일별(순창)'!K$39</f>
        <v>0</v>
      </c>
      <c r="L36" s="24">
        <f>'7월일별(순창)'!M$39</f>
        <v>0</v>
      </c>
      <c r="M36" s="24">
        <f>'7월일별(순창)'!N$39</f>
        <v>0</v>
      </c>
      <c r="N36" s="24">
        <f>'7월일별(순창)'!O$39</f>
        <v>0</v>
      </c>
      <c r="O36" s="56">
        <f>'7월일별(순창)'!P$39</f>
        <v>0</v>
      </c>
      <c r="P36" s="56">
        <f>'7월일별(순창)'!Q$39</f>
        <v>0</v>
      </c>
      <c r="Q36" s="50">
        <f>'7월일별(순창)'!R$39</f>
        <v>0</v>
      </c>
      <c r="R36" s="50">
        <f>'7월일별(순창)'!B$39</f>
        <v>0</v>
      </c>
      <c r="S36" s="57">
        <f>'7월일별(순창)'!C$39</f>
        <v>0</v>
      </c>
    </row>
    <row r="37" spans="2:20" s="12" customFormat="1" ht="23.1" customHeight="1" x14ac:dyDescent="0.15">
      <c r="B37" s="177"/>
      <c r="C37" s="180"/>
      <c r="D37" s="20"/>
      <c r="E37" s="29" t="s">
        <v>30</v>
      </c>
      <c r="F37" s="24">
        <f>'7월일별(순창)'!F$40</f>
        <v>0</v>
      </c>
      <c r="G37" s="24">
        <f>'7월일별(순창)'!G$40</f>
        <v>0</v>
      </c>
      <c r="H37" s="24">
        <f>'7월일별(순창)'!H$40</f>
        <v>0</v>
      </c>
      <c r="I37" s="56">
        <f>'7월일별(순창)'!I$40</f>
        <v>0</v>
      </c>
      <c r="J37" s="56">
        <f>'7월일별(순창)'!J$40</f>
        <v>0</v>
      </c>
      <c r="K37" s="50">
        <f>'7월일별(순창)'!K$40</f>
        <v>0</v>
      </c>
      <c r="L37" s="24">
        <f>'7월일별(순창)'!M$40</f>
        <v>0</v>
      </c>
      <c r="M37" s="24">
        <f>'7월일별(순창)'!N$40</f>
        <v>0</v>
      </c>
      <c r="N37" s="24">
        <f>'7월일별(순창)'!O$40</f>
        <v>0</v>
      </c>
      <c r="O37" s="56">
        <f>'7월일별(순창)'!P$40</f>
        <v>0</v>
      </c>
      <c r="P37" s="56">
        <f>'7월일별(순창)'!Q$40</f>
        <v>0</v>
      </c>
      <c r="Q37" s="50">
        <f>'7월일별(순창)'!R$40</f>
        <v>0</v>
      </c>
      <c r="R37" s="50">
        <f>'7월일별(순창)'!B$40</f>
        <v>0</v>
      </c>
      <c r="S37" s="57">
        <f>'7월일별(순창)'!C$40</f>
        <v>0</v>
      </c>
    </row>
    <row r="38" spans="2:20" s="12" customFormat="1" ht="23.1" customHeight="1" x14ac:dyDescent="0.15">
      <c r="B38" s="177"/>
      <c r="C38" s="180"/>
      <c r="D38" s="27" t="s">
        <v>38</v>
      </c>
      <c r="E38" s="29" t="s">
        <v>43</v>
      </c>
      <c r="F38" s="59"/>
      <c r="G38" s="60"/>
      <c r="H38" s="60"/>
      <c r="I38" s="115"/>
      <c r="J38" s="115"/>
      <c r="K38" s="116"/>
      <c r="L38" s="60"/>
      <c r="M38" s="60"/>
      <c r="N38" s="60"/>
      <c r="O38" s="115"/>
      <c r="P38" s="115"/>
      <c r="Q38" s="117"/>
      <c r="R38" s="26">
        <f>'8월일별(순창)'!B$42</f>
        <v>0</v>
      </c>
      <c r="S38" s="30">
        <f>'8월일별(순창)'!C$42</f>
        <v>0</v>
      </c>
      <c r="T38" s="58"/>
    </row>
    <row r="39" spans="2:20" s="12" customFormat="1" ht="23.1" customHeight="1" x14ac:dyDescent="0.15">
      <c r="B39" s="177"/>
      <c r="C39" s="180"/>
      <c r="D39" s="20"/>
      <c r="E39" s="29" t="s">
        <v>28</v>
      </c>
      <c r="F39" s="24" t="e">
        <f>'8월일별(순창)'!F$38</f>
        <v>#DIV/0!</v>
      </c>
      <c r="G39" s="24" t="e">
        <f>'8월일별(순창)'!G$38</f>
        <v>#DIV/0!</v>
      </c>
      <c r="H39" s="24" t="e">
        <f>'8월일별(순창)'!H$38</f>
        <v>#DIV/0!</v>
      </c>
      <c r="I39" s="56" t="e">
        <f>'8월일별(순창)'!I$38</f>
        <v>#DIV/0!</v>
      </c>
      <c r="J39" s="56" t="e">
        <f>'8월일별(순창)'!J$38</f>
        <v>#DIV/0!</v>
      </c>
      <c r="K39" s="50" t="e">
        <f>'8월일별(순창)'!K$38</f>
        <v>#DIV/0!</v>
      </c>
      <c r="L39" s="24" t="e">
        <f>'8월일별(순창)'!M$38</f>
        <v>#DIV/0!</v>
      </c>
      <c r="M39" s="24" t="e">
        <f>'8월일별(순창)'!N$38</f>
        <v>#DIV/0!</v>
      </c>
      <c r="N39" s="24" t="e">
        <f>'8월일별(순창)'!O$38</f>
        <v>#DIV/0!</v>
      </c>
      <c r="O39" s="56" t="e">
        <f>'8월일별(순창)'!P$38</f>
        <v>#DIV/0!</v>
      </c>
      <c r="P39" s="56" t="e">
        <f>'8월일별(순창)'!Q$38</f>
        <v>#DIV/0!</v>
      </c>
      <c r="Q39" s="50" t="e">
        <f>'8월일별(순창)'!R$38</f>
        <v>#DIV/0!</v>
      </c>
      <c r="R39" s="50" t="e">
        <f>'8월일별(순창)'!B$38</f>
        <v>#DIV/0!</v>
      </c>
      <c r="S39" s="57" t="e">
        <f>'8월일별(순창)'!C$38</f>
        <v>#DIV/0!</v>
      </c>
    </row>
    <row r="40" spans="2:20" s="12" customFormat="1" ht="23.1" customHeight="1" x14ac:dyDescent="0.15">
      <c r="B40" s="177"/>
      <c r="C40" s="180"/>
      <c r="D40" s="20"/>
      <c r="E40" s="29" t="s">
        <v>29</v>
      </c>
      <c r="F40" s="24">
        <f>'8월일별(순창)'!F$39</f>
        <v>0</v>
      </c>
      <c r="G40" s="24">
        <f>'8월일별(순창)'!G$39</f>
        <v>0</v>
      </c>
      <c r="H40" s="24">
        <f>'8월일별(순창)'!H$39</f>
        <v>0</v>
      </c>
      <c r="I40" s="56">
        <f>'8월일별(순창)'!I$39</f>
        <v>0</v>
      </c>
      <c r="J40" s="56">
        <f>'8월일별(순창)'!J$39</f>
        <v>0</v>
      </c>
      <c r="K40" s="50">
        <f>'8월일별(순창)'!K$39</f>
        <v>0</v>
      </c>
      <c r="L40" s="24">
        <f>'8월일별(순창)'!M$39</f>
        <v>0</v>
      </c>
      <c r="M40" s="24">
        <f>'8월일별(순창)'!N$39</f>
        <v>0</v>
      </c>
      <c r="N40" s="24">
        <f>'8월일별(순창)'!O$39</f>
        <v>0</v>
      </c>
      <c r="O40" s="56">
        <f>'8월일별(순창)'!P$39</f>
        <v>0</v>
      </c>
      <c r="P40" s="56">
        <f>'8월일별(순창)'!Q$39</f>
        <v>0</v>
      </c>
      <c r="Q40" s="50">
        <f>'8월일별(순창)'!R$39</f>
        <v>0</v>
      </c>
      <c r="R40" s="50">
        <f>'8월일별(순창)'!B$39</f>
        <v>0</v>
      </c>
      <c r="S40" s="57">
        <f>'8월일별(순창)'!C$39</f>
        <v>0</v>
      </c>
    </row>
    <row r="41" spans="2:20" s="12" customFormat="1" ht="23.1" customHeight="1" x14ac:dyDescent="0.15">
      <c r="B41" s="177"/>
      <c r="C41" s="180"/>
      <c r="D41" s="23"/>
      <c r="E41" s="29" t="s">
        <v>30</v>
      </c>
      <c r="F41" s="24">
        <f>'8월일별(순창)'!F$40</f>
        <v>0</v>
      </c>
      <c r="G41" s="24">
        <f>'8월일별(순창)'!G$40</f>
        <v>0</v>
      </c>
      <c r="H41" s="24">
        <f>'8월일별(순창)'!H$40</f>
        <v>0</v>
      </c>
      <c r="I41" s="56">
        <f>'8월일별(순창)'!I$40</f>
        <v>0</v>
      </c>
      <c r="J41" s="56">
        <f>'8월일별(순창)'!J$40</f>
        <v>0</v>
      </c>
      <c r="K41" s="50">
        <f>'8월일별(순창)'!K$40</f>
        <v>0</v>
      </c>
      <c r="L41" s="24">
        <f>'8월일별(순창)'!M$40</f>
        <v>0</v>
      </c>
      <c r="M41" s="24">
        <f>'8월일별(순창)'!N$40</f>
        <v>0</v>
      </c>
      <c r="N41" s="24">
        <f>'8월일별(순창)'!O$40</f>
        <v>0</v>
      </c>
      <c r="O41" s="56">
        <f>'8월일별(순창)'!P$40</f>
        <v>0</v>
      </c>
      <c r="P41" s="56">
        <f>'8월일별(순창)'!Q$40</f>
        <v>0</v>
      </c>
      <c r="Q41" s="50">
        <f>'8월일별(순창)'!R$40</f>
        <v>0</v>
      </c>
      <c r="R41" s="50">
        <f>'8월일별(순창)'!B$40</f>
        <v>0</v>
      </c>
      <c r="S41" s="57">
        <f>'8월일별(순창)'!C$40</f>
        <v>0</v>
      </c>
    </row>
    <row r="42" spans="2:20" s="12" customFormat="1" ht="23.1" customHeight="1" x14ac:dyDescent="0.15">
      <c r="B42" s="177"/>
      <c r="C42" s="180"/>
      <c r="D42" s="27" t="s">
        <v>39</v>
      </c>
      <c r="E42" s="29" t="s">
        <v>43</v>
      </c>
      <c r="F42" s="59"/>
      <c r="G42" s="60"/>
      <c r="H42" s="60"/>
      <c r="I42" s="115"/>
      <c r="J42" s="115"/>
      <c r="K42" s="116"/>
      <c r="L42" s="60"/>
      <c r="M42" s="60"/>
      <c r="N42" s="60"/>
      <c r="O42" s="115"/>
      <c r="P42" s="115"/>
      <c r="Q42" s="117"/>
      <c r="R42" s="26">
        <f>'9월일별(순창)'!B42</f>
        <v>0</v>
      </c>
      <c r="S42" s="30">
        <f>'9월일별(순창)'!C42</f>
        <v>0</v>
      </c>
      <c r="T42" s="58"/>
    </row>
    <row r="43" spans="2:20" s="12" customFormat="1" ht="23.1" customHeight="1" x14ac:dyDescent="0.15">
      <c r="B43" s="177"/>
      <c r="C43" s="180"/>
      <c r="D43" s="20"/>
      <c r="E43" s="29" t="s">
        <v>28</v>
      </c>
      <c r="F43" s="24" t="e">
        <f>'9월일별(순창)'!F38</f>
        <v>#DIV/0!</v>
      </c>
      <c r="G43" s="24" t="e">
        <f>'9월일별(순창)'!G38</f>
        <v>#DIV/0!</v>
      </c>
      <c r="H43" s="24" t="e">
        <f>'9월일별(순창)'!H38</f>
        <v>#DIV/0!</v>
      </c>
      <c r="I43" s="56" t="e">
        <f>'9월일별(순창)'!I38</f>
        <v>#DIV/0!</v>
      </c>
      <c r="J43" s="56" t="e">
        <f>'9월일별(순창)'!J38</f>
        <v>#DIV/0!</v>
      </c>
      <c r="K43" s="50" t="e">
        <f>'9월일별(순창)'!K38</f>
        <v>#DIV/0!</v>
      </c>
      <c r="L43" s="24" t="e">
        <f>'9월일별(순창)'!M38</f>
        <v>#DIV/0!</v>
      </c>
      <c r="M43" s="24" t="e">
        <f>'9월일별(순창)'!N38</f>
        <v>#DIV/0!</v>
      </c>
      <c r="N43" s="24" t="e">
        <f>'9월일별(순창)'!O38</f>
        <v>#DIV/0!</v>
      </c>
      <c r="O43" s="56" t="e">
        <f>'9월일별(순창)'!P38</f>
        <v>#DIV/0!</v>
      </c>
      <c r="P43" s="56" t="e">
        <f>'9월일별(순창)'!Q38</f>
        <v>#DIV/0!</v>
      </c>
      <c r="Q43" s="50" t="e">
        <f>'9월일별(순창)'!R38</f>
        <v>#DIV/0!</v>
      </c>
      <c r="R43" s="50" t="e">
        <f>'9월일별(순창)'!B38</f>
        <v>#DIV/0!</v>
      </c>
      <c r="S43" s="57" t="e">
        <f>'9월일별(순창)'!C38</f>
        <v>#DIV/0!</v>
      </c>
    </row>
    <row r="44" spans="2:20" s="12" customFormat="1" ht="23.1" customHeight="1" x14ac:dyDescent="0.15">
      <c r="B44" s="177"/>
      <c r="C44" s="180"/>
      <c r="D44" s="20"/>
      <c r="E44" s="29" t="s">
        <v>29</v>
      </c>
      <c r="F44" s="24">
        <f>'9월일별(순창)'!F39</f>
        <v>0</v>
      </c>
      <c r="G44" s="24">
        <f>'9월일별(순창)'!G39</f>
        <v>0</v>
      </c>
      <c r="H44" s="24">
        <f>'9월일별(순창)'!H39</f>
        <v>0</v>
      </c>
      <c r="I44" s="56">
        <f>'9월일별(순창)'!I39</f>
        <v>0</v>
      </c>
      <c r="J44" s="56">
        <f>'9월일별(순창)'!J39</f>
        <v>0</v>
      </c>
      <c r="K44" s="50">
        <f>'9월일별(순창)'!K39</f>
        <v>0</v>
      </c>
      <c r="L44" s="24">
        <f>'9월일별(순창)'!M39</f>
        <v>0</v>
      </c>
      <c r="M44" s="24">
        <f>'9월일별(순창)'!N39</f>
        <v>0</v>
      </c>
      <c r="N44" s="24">
        <f>'9월일별(순창)'!O39</f>
        <v>0</v>
      </c>
      <c r="O44" s="56">
        <f>'9월일별(순창)'!P39</f>
        <v>0</v>
      </c>
      <c r="P44" s="56">
        <f>'9월일별(순창)'!Q39</f>
        <v>0</v>
      </c>
      <c r="Q44" s="50">
        <f>'9월일별(순창)'!R39</f>
        <v>0</v>
      </c>
      <c r="R44" s="50">
        <f>'9월일별(순창)'!B39</f>
        <v>0</v>
      </c>
      <c r="S44" s="57">
        <f>'9월일별(순창)'!C39</f>
        <v>0</v>
      </c>
    </row>
    <row r="45" spans="2:20" s="12" customFormat="1" ht="23.1" customHeight="1" x14ac:dyDescent="0.15">
      <c r="B45" s="177"/>
      <c r="C45" s="180"/>
      <c r="D45" s="23"/>
      <c r="E45" s="29" t="s">
        <v>30</v>
      </c>
      <c r="F45" s="24">
        <f>'9월일별(순창)'!F40</f>
        <v>0</v>
      </c>
      <c r="G45" s="24">
        <f>'9월일별(순창)'!G40</f>
        <v>0</v>
      </c>
      <c r="H45" s="24">
        <f>'9월일별(순창)'!H40</f>
        <v>0</v>
      </c>
      <c r="I45" s="56">
        <f>'9월일별(순창)'!I40</f>
        <v>0</v>
      </c>
      <c r="J45" s="56">
        <f>'9월일별(순창)'!J40</f>
        <v>0</v>
      </c>
      <c r="K45" s="50">
        <f>'9월일별(순창)'!K40</f>
        <v>0</v>
      </c>
      <c r="L45" s="24">
        <f>'9월일별(순창)'!M40</f>
        <v>0</v>
      </c>
      <c r="M45" s="24">
        <f>'9월일별(순창)'!N40</f>
        <v>0</v>
      </c>
      <c r="N45" s="24">
        <f>'9월일별(순창)'!O40</f>
        <v>0</v>
      </c>
      <c r="O45" s="56">
        <f>'9월일별(순창)'!P40</f>
        <v>0</v>
      </c>
      <c r="P45" s="56">
        <f>'9월일별(순창)'!Q40</f>
        <v>0</v>
      </c>
      <c r="Q45" s="50">
        <f>'9월일별(순창)'!R40</f>
        <v>0</v>
      </c>
      <c r="R45" s="50">
        <f>'9월일별(순창)'!B40</f>
        <v>0</v>
      </c>
      <c r="S45" s="57">
        <f>'9월일별(순창)'!C40</f>
        <v>0</v>
      </c>
    </row>
    <row r="46" spans="2:20" s="12" customFormat="1" ht="23.1" customHeight="1" x14ac:dyDescent="0.15">
      <c r="B46" s="177"/>
      <c r="C46" s="180"/>
      <c r="D46" s="27" t="s">
        <v>40</v>
      </c>
      <c r="E46" s="29" t="s">
        <v>43</v>
      </c>
      <c r="F46" s="59"/>
      <c r="G46" s="60"/>
      <c r="H46" s="60"/>
      <c r="I46" s="115"/>
      <c r="J46" s="115"/>
      <c r="K46" s="116"/>
      <c r="L46" s="60"/>
      <c r="M46" s="60"/>
      <c r="N46" s="60"/>
      <c r="O46" s="115"/>
      <c r="P46" s="115"/>
      <c r="Q46" s="117"/>
      <c r="R46" s="26">
        <f>'10월일별(순창)'!B$42</f>
        <v>0</v>
      </c>
      <c r="S46" s="30">
        <f>'10월일별(순창)'!C$42</f>
        <v>0</v>
      </c>
      <c r="T46" s="58"/>
    </row>
    <row r="47" spans="2:20" s="12" customFormat="1" ht="23.1" customHeight="1" x14ac:dyDescent="0.15">
      <c r="B47" s="177"/>
      <c r="C47" s="180"/>
      <c r="D47" s="20"/>
      <c r="E47" s="29" t="s">
        <v>28</v>
      </c>
      <c r="F47" s="24" t="e">
        <f>'10월일별(순창)'!F$38</f>
        <v>#DIV/0!</v>
      </c>
      <c r="G47" s="24" t="e">
        <f>'10월일별(순창)'!G$38</f>
        <v>#DIV/0!</v>
      </c>
      <c r="H47" s="24" t="e">
        <f>'10월일별(순창)'!H$38</f>
        <v>#DIV/0!</v>
      </c>
      <c r="I47" s="56" t="e">
        <f>'10월일별(순창)'!I$38</f>
        <v>#DIV/0!</v>
      </c>
      <c r="J47" s="56" t="e">
        <f>'10월일별(순창)'!J$38</f>
        <v>#DIV/0!</v>
      </c>
      <c r="K47" s="50" t="e">
        <f>'10월일별(순창)'!K$38</f>
        <v>#DIV/0!</v>
      </c>
      <c r="L47" s="24" t="e">
        <f>'10월일별(순창)'!M$38</f>
        <v>#DIV/0!</v>
      </c>
      <c r="M47" s="24" t="e">
        <f>'10월일별(순창)'!N$38</f>
        <v>#DIV/0!</v>
      </c>
      <c r="N47" s="24" t="e">
        <f>'10월일별(순창)'!O$38</f>
        <v>#DIV/0!</v>
      </c>
      <c r="O47" s="56" t="e">
        <f>'10월일별(순창)'!P$38</f>
        <v>#DIV/0!</v>
      </c>
      <c r="P47" s="56" t="e">
        <f>'10월일별(순창)'!Q$38</f>
        <v>#DIV/0!</v>
      </c>
      <c r="Q47" s="50" t="e">
        <f>'10월일별(순창)'!R$38</f>
        <v>#DIV/0!</v>
      </c>
      <c r="R47" s="50" t="e">
        <f>'10월일별(순창)'!B$38</f>
        <v>#DIV/0!</v>
      </c>
      <c r="S47" s="57" t="e">
        <f>'10월일별(순창)'!C$38</f>
        <v>#DIV/0!</v>
      </c>
    </row>
    <row r="48" spans="2:20" s="12" customFormat="1" ht="23.1" customHeight="1" x14ac:dyDescent="0.15">
      <c r="B48" s="177"/>
      <c r="C48" s="180"/>
      <c r="D48" s="20"/>
      <c r="E48" s="29" t="s">
        <v>29</v>
      </c>
      <c r="F48" s="24">
        <f>'10월일별(순창)'!F$39</f>
        <v>0</v>
      </c>
      <c r="G48" s="24">
        <f>'10월일별(순창)'!G$39</f>
        <v>0</v>
      </c>
      <c r="H48" s="24">
        <f>'10월일별(순창)'!H$39</f>
        <v>0</v>
      </c>
      <c r="I48" s="56">
        <f>'10월일별(순창)'!I$39</f>
        <v>0</v>
      </c>
      <c r="J48" s="56">
        <f>'10월일별(순창)'!J$39</f>
        <v>0</v>
      </c>
      <c r="K48" s="50">
        <f>'10월일별(순창)'!K$39</f>
        <v>0</v>
      </c>
      <c r="L48" s="24">
        <f>'10월일별(순창)'!M$39</f>
        <v>0</v>
      </c>
      <c r="M48" s="24">
        <f>'10월일별(순창)'!N$39</f>
        <v>0</v>
      </c>
      <c r="N48" s="24">
        <f>'10월일별(순창)'!O$39</f>
        <v>0</v>
      </c>
      <c r="O48" s="56">
        <f>'10월일별(순창)'!P$39</f>
        <v>0</v>
      </c>
      <c r="P48" s="56">
        <f>'10월일별(순창)'!Q$39</f>
        <v>0</v>
      </c>
      <c r="Q48" s="50">
        <f>'10월일별(순창)'!R$39</f>
        <v>0</v>
      </c>
      <c r="R48" s="50">
        <f>'10월일별(순창)'!B$39</f>
        <v>0</v>
      </c>
      <c r="S48" s="57">
        <f>'10월일별(순창)'!C$39</f>
        <v>0</v>
      </c>
    </row>
    <row r="49" spans="2:19" s="12" customFormat="1" ht="23.1" customHeight="1" x14ac:dyDescent="0.15">
      <c r="B49" s="177"/>
      <c r="C49" s="180"/>
      <c r="D49" s="23"/>
      <c r="E49" s="29" t="s">
        <v>30</v>
      </c>
      <c r="F49" s="24">
        <f>'10월일별(순창)'!F$40</f>
        <v>0</v>
      </c>
      <c r="G49" s="24">
        <f>'10월일별(순창)'!G$40</f>
        <v>0</v>
      </c>
      <c r="H49" s="24">
        <f>'10월일별(순창)'!H$40</f>
        <v>0</v>
      </c>
      <c r="I49" s="56">
        <f>'10월일별(순창)'!I$40</f>
        <v>0</v>
      </c>
      <c r="J49" s="56">
        <f>'10월일별(순창)'!J$40</f>
        <v>0</v>
      </c>
      <c r="K49" s="50">
        <f>'10월일별(순창)'!K$40</f>
        <v>0</v>
      </c>
      <c r="L49" s="24">
        <f>'10월일별(순창)'!M$40</f>
        <v>0</v>
      </c>
      <c r="M49" s="24">
        <f>'10월일별(순창)'!N$40</f>
        <v>0</v>
      </c>
      <c r="N49" s="24">
        <f>'10월일별(순창)'!O$40</f>
        <v>0</v>
      </c>
      <c r="O49" s="56">
        <f>'10월일별(순창)'!P$40</f>
        <v>0</v>
      </c>
      <c r="P49" s="56">
        <f>'10월일별(순창)'!Q$40</f>
        <v>0</v>
      </c>
      <c r="Q49" s="50">
        <f>'10월일별(순창)'!R$40</f>
        <v>0</v>
      </c>
      <c r="R49" s="50">
        <f>'10월일별(순창)'!B$40</f>
        <v>0</v>
      </c>
      <c r="S49" s="57">
        <f>'10월일별(순창)'!C$40</f>
        <v>0</v>
      </c>
    </row>
    <row r="50" spans="2:19" s="12" customFormat="1" ht="23.1" customHeight="1" x14ac:dyDescent="0.15">
      <c r="B50" s="177"/>
      <c r="C50" s="180"/>
      <c r="D50" s="27" t="s">
        <v>41</v>
      </c>
      <c r="E50" s="29" t="s">
        <v>43</v>
      </c>
      <c r="F50" s="59"/>
      <c r="G50" s="60"/>
      <c r="H50" s="60"/>
      <c r="I50" s="115"/>
      <c r="J50" s="115"/>
      <c r="K50" s="116"/>
      <c r="L50" s="60"/>
      <c r="M50" s="60"/>
      <c r="N50" s="60"/>
      <c r="O50" s="115"/>
      <c r="P50" s="115"/>
      <c r="Q50" s="117"/>
      <c r="R50" s="26">
        <f>'11월일별(순창)'!B$42</f>
        <v>0</v>
      </c>
      <c r="S50" s="30">
        <f>'11월일별(순창)'!C$42</f>
        <v>0</v>
      </c>
    </row>
    <row r="51" spans="2:19" s="12" customFormat="1" ht="23.1" customHeight="1" x14ac:dyDescent="0.15">
      <c r="B51" s="177"/>
      <c r="C51" s="180"/>
      <c r="D51" s="20"/>
      <c r="E51" s="29" t="s">
        <v>28</v>
      </c>
      <c r="F51" s="24" t="e">
        <f>'11월일별(순창)'!F$38</f>
        <v>#DIV/0!</v>
      </c>
      <c r="G51" s="24" t="e">
        <f>'11월일별(순창)'!G$38</f>
        <v>#DIV/0!</v>
      </c>
      <c r="H51" s="24" t="e">
        <f>'11월일별(순창)'!H$38</f>
        <v>#DIV/0!</v>
      </c>
      <c r="I51" s="56" t="e">
        <f>'11월일별(순창)'!I$38</f>
        <v>#DIV/0!</v>
      </c>
      <c r="J51" s="56" t="e">
        <f>'11월일별(순창)'!J$38</f>
        <v>#DIV/0!</v>
      </c>
      <c r="K51" s="50" t="e">
        <f>'11월일별(순창)'!K$38</f>
        <v>#DIV/0!</v>
      </c>
      <c r="L51" s="24" t="e">
        <f>'11월일별(순창)'!M$38</f>
        <v>#DIV/0!</v>
      </c>
      <c r="M51" s="24" t="e">
        <f>'11월일별(순창)'!N$38</f>
        <v>#DIV/0!</v>
      </c>
      <c r="N51" s="24" t="e">
        <f>'11월일별(순창)'!O$38</f>
        <v>#DIV/0!</v>
      </c>
      <c r="O51" s="56" t="e">
        <f>'11월일별(순창)'!P$38</f>
        <v>#DIV/0!</v>
      </c>
      <c r="P51" s="56" t="e">
        <f>'11월일별(순창)'!Q$38</f>
        <v>#DIV/0!</v>
      </c>
      <c r="Q51" s="50" t="e">
        <f>'11월일별(순창)'!R$38</f>
        <v>#DIV/0!</v>
      </c>
      <c r="R51" s="50" t="e">
        <f>'11월일별(순창)'!B$38</f>
        <v>#DIV/0!</v>
      </c>
      <c r="S51" s="57" t="e">
        <f>'11월일별(순창)'!C$38</f>
        <v>#DIV/0!</v>
      </c>
    </row>
    <row r="52" spans="2:19" s="12" customFormat="1" ht="23.1" customHeight="1" x14ac:dyDescent="0.15">
      <c r="B52" s="177"/>
      <c r="C52" s="180"/>
      <c r="D52" s="20"/>
      <c r="E52" s="29" t="s">
        <v>29</v>
      </c>
      <c r="F52" s="24">
        <f>'11월일별(순창)'!F$39</f>
        <v>0</v>
      </c>
      <c r="G52" s="24">
        <f>'11월일별(순창)'!G$39</f>
        <v>0</v>
      </c>
      <c r="H52" s="24">
        <f>'11월일별(순창)'!H$39</f>
        <v>0</v>
      </c>
      <c r="I52" s="56">
        <f>'11월일별(순창)'!I$39</f>
        <v>0</v>
      </c>
      <c r="J52" s="56">
        <f>'11월일별(순창)'!J$39</f>
        <v>0</v>
      </c>
      <c r="K52" s="50">
        <f>'11월일별(순창)'!K$39</f>
        <v>0</v>
      </c>
      <c r="L52" s="24">
        <f>'11월일별(순창)'!M$39</f>
        <v>0</v>
      </c>
      <c r="M52" s="24">
        <f>'11월일별(순창)'!N$39</f>
        <v>0</v>
      </c>
      <c r="N52" s="24">
        <f>'11월일별(순창)'!O$39</f>
        <v>0</v>
      </c>
      <c r="O52" s="56">
        <f>'11월일별(순창)'!P$39</f>
        <v>0</v>
      </c>
      <c r="P52" s="56">
        <f>'11월일별(순창)'!Q$39</f>
        <v>0</v>
      </c>
      <c r="Q52" s="50">
        <f>'11월일별(순창)'!R$39</f>
        <v>0</v>
      </c>
      <c r="R52" s="50">
        <f>'11월일별(순창)'!B$39</f>
        <v>0</v>
      </c>
      <c r="S52" s="57">
        <f>'11월일별(순창)'!C$39</f>
        <v>0</v>
      </c>
    </row>
    <row r="53" spans="2:19" s="12" customFormat="1" ht="23.1" customHeight="1" x14ac:dyDescent="0.15">
      <c r="B53" s="177"/>
      <c r="C53" s="180"/>
      <c r="D53" s="23"/>
      <c r="E53" s="29" t="s">
        <v>30</v>
      </c>
      <c r="F53" s="24">
        <f>'11월일별(순창)'!F$40</f>
        <v>0</v>
      </c>
      <c r="G53" s="24">
        <f>'11월일별(순창)'!G$40</f>
        <v>0</v>
      </c>
      <c r="H53" s="24">
        <f>'11월일별(순창)'!H$40</f>
        <v>0</v>
      </c>
      <c r="I53" s="56">
        <f>'11월일별(순창)'!I$40</f>
        <v>0</v>
      </c>
      <c r="J53" s="56">
        <f>'11월일별(순창)'!J$40</f>
        <v>0</v>
      </c>
      <c r="K53" s="50">
        <f>'11월일별(순창)'!K$40</f>
        <v>0</v>
      </c>
      <c r="L53" s="24">
        <f>'11월일별(순창)'!M$40</f>
        <v>0</v>
      </c>
      <c r="M53" s="24">
        <f>'11월일별(순창)'!N$40</f>
        <v>0</v>
      </c>
      <c r="N53" s="24">
        <f>'11월일별(순창)'!O$40</f>
        <v>0</v>
      </c>
      <c r="O53" s="56">
        <f>'11월일별(순창)'!P$40</f>
        <v>0</v>
      </c>
      <c r="P53" s="56">
        <f>'11월일별(순창)'!Q$40</f>
        <v>0</v>
      </c>
      <c r="Q53" s="50">
        <f>'11월일별(순창)'!R$40</f>
        <v>0</v>
      </c>
      <c r="R53" s="50">
        <f>'11월일별(순창)'!B$40</f>
        <v>0</v>
      </c>
      <c r="S53" s="57">
        <f>'11월일별(순창)'!C$40</f>
        <v>0</v>
      </c>
    </row>
    <row r="54" spans="2:19" s="12" customFormat="1" ht="23.1" customHeight="1" x14ac:dyDescent="0.15">
      <c r="B54" s="177"/>
      <c r="C54" s="180"/>
      <c r="D54" s="27" t="s">
        <v>42</v>
      </c>
      <c r="E54" s="29" t="s">
        <v>43</v>
      </c>
      <c r="F54" s="59"/>
      <c r="G54" s="60"/>
      <c r="H54" s="60"/>
      <c r="I54" s="115"/>
      <c r="J54" s="115"/>
      <c r="K54" s="116"/>
      <c r="L54" s="60"/>
      <c r="M54" s="60"/>
      <c r="N54" s="60"/>
      <c r="O54" s="115"/>
      <c r="P54" s="115"/>
      <c r="Q54" s="117"/>
      <c r="R54" s="26">
        <f>'12월일별(순창)'!B$42</f>
        <v>0</v>
      </c>
      <c r="S54" s="30">
        <f>'12월일별(순창)'!C$42</f>
        <v>0</v>
      </c>
    </row>
    <row r="55" spans="2:19" s="12" customFormat="1" ht="23.1" customHeight="1" x14ac:dyDescent="0.15">
      <c r="B55" s="177"/>
      <c r="C55" s="180"/>
      <c r="D55" s="20"/>
      <c r="E55" s="29" t="s">
        <v>28</v>
      </c>
      <c r="F55" s="24" t="e">
        <f>'12월일별(순창)'!F$38</f>
        <v>#DIV/0!</v>
      </c>
      <c r="G55" s="24" t="e">
        <f>'12월일별(순창)'!G$38</f>
        <v>#DIV/0!</v>
      </c>
      <c r="H55" s="24" t="e">
        <f>'12월일별(순창)'!H$38</f>
        <v>#DIV/0!</v>
      </c>
      <c r="I55" s="56" t="e">
        <f>'12월일별(순창)'!I$38</f>
        <v>#DIV/0!</v>
      </c>
      <c r="J55" s="56" t="e">
        <f>'12월일별(순창)'!J$38</f>
        <v>#DIV/0!</v>
      </c>
      <c r="K55" s="50" t="e">
        <f>'12월일별(순창)'!K$38</f>
        <v>#DIV/0!</v>
      </c>
      <c r="L55" s="24" t="e">
        <f>'12월일별(순창)'!M$38</f>
        <v>#DIV/0!</v>
      </c>
      <c r="M55" s="24" t="e">
        <f>'12월일별(순창)'!N$38</f>
        <v>#DIV/0!</v>
      </c>
      <c r="N55" s="24" t="e">
        <f>'12월일별(순창)'!O$38</f>
        <v>#DIV/0!</v>
      </c>
      <c r="O55" s="56" t="e">
        <f>'12월일별(순창)'!P$38</f>
        <v>#DIV/0!</v>
      </c>
      <c r="P55" s="56" t="e">
        <f>'12월일별(순창)'!Q$38</f>
        <v>#DIV/0!</v>
      </c>
      <c r="Q55" s="50" t="e">
        <f>'12월일별(순창)'!R$38</f>
        <v>#DIV/0!</v>
      </c>
      <c r="R55" s="50" t="e">
        <f>'12월일별(순창)'!B$38</f>
        <v>#DIV/0!</v>
      </c>
      <c r="S55" s="57" t="e">
        <f>'12월일별(순창)'!C$38</f>
        <v>#DIV/0!</v>
      </c>
    </row>
    <row r="56" spans="2:19" s="12" customFormat="1" ht="23.1" customHeight="1" x14ac:dyDescent="0.15">
      <c r="B56" s="177"/>
      <c r="C56" s="180"/>
      <c r="D56" s="20"/>
      <c r="E56" s="29" t="s">
        <v>29</v>
      </c>
      <c r="F56" s="24">
        <f>'12월일별(순창)'!F$39</f>
        <v>0</v>
      </c>
      <c r="G56" s="24">
        <f>'12월일별(순창)'!G$39</f>
        <v>0</v>
      </c>
      <c r="H56" s="24">
        <f>'12월일별(순창)'!H$39</f>
        <v>0</v>
      </c>
      <c r="I56" s="56">
        <f>'12월일별(순창)'!I$39</f>
        <v>0</v>
      </c>
      <c r="J56" s="56">
        <f>'12월일별(순창)'!J$39</f>
        <v>0</v>
      </c>
      <c r="K56" s="50">
        <f>'12월일별(순창)'!K$39</f>
        <v>0</v>
      </c>
      <c r="L56" s="24">
        <f>'12월일별(순창)'!M$39</f>
        <v>0</v>
      </c>
      <c r="M56" s="24">
        <f>'12월일별(순창)'!N$39</f>
        <v>0</v>
      </c>
      <c r="N56" s="24">
        <f>'12월일별(순창)'!O$39</f>
        <v>0</v>
      </c>
      <c r="O56" s="56">
        <f>'12월일별(순창)'!P$39</f>
        <v>0</v>
      </c>
      <c r="P56" s="56">
        <f>'12월일별(순창)'!Q$39</f>
        <v>0</v>
      </c>
      <c r="Q56" s="50">
        <f>'12월일별(순창)'!R$39</f>
        <v>0</v>
      </c>
      <c r="R56" s="50">
        <f>'12월일별(순창)'!B$39</f>
        <v>0</v>
      </c>
      <c r="S56" s="57">
        <f>'12월일별(순창)'!C$39</f>
        <v>0</v>
      </c>
    </row>
    <row r="57" spans="2:19" s="12" customFormat="1" ht="23.1" customHeight="1" thickBot="1" x14ac:dyDescent="0.2">
      <c r="B57" s="178"/>
      <c r="C57" s="181"/>
      <c r="D57" s="73"/>
      <c r="E57" s="74" t="s">
        <v>30</v>
      </c>
      <c r="F57" s="75">
        <f>'12월일별(순창)'!F$40</f>
        <v>0</v>
      </c>
      <c r="G57" s="75">
        <f>'12월일별(순창)'!G$40</f>
        <v>0</v>
      </c>
      <c r="H57" s="75">
        <f>'12월일별(순창)'!H$40</f>
        <v>0</v>
      </c>
      <c r="I57" s="118">
        <f>'12월일별(순창)'!I$40</f>
        <v>0</v>
      </c>
      <c r="J57" s="118">
        <f>'12월일별(순창)'!J$40</f>
        <v>0</v>
      </c>
      <c r="K57" s="76">
        <f>'12월일별(순창)'!K$40</f>
        <v>0</v>
      </c>
      <c r="L57" s="75">
        <f>'12월일별(순창)'!M$40</f>
        <v>0</v>
      </c>
      <c r="M57" s="75">
        <f>'12월일별(순창)'!N$40</f>
        <v>0</v>
      </c>
      <c r="N57" s="75">
        <f>'12월일별(순창)'!O$40</f>
        <v>0</v>
      </c>
      <c r="O57" s="118">
        <f>'12월일별(순창)'!P$40</f>
        <v>0</v>
      </c>
      <c r="P57" s="118">
        <f>'12월일별(순창)'!Q$40</f>
        <v>0</v>
      </c>
      <c r="Q57" s="76">
        <f>'12월일별(순창)'!R$40</f>
        <v>0</v>
      </c>
      <c r="R57" s="76">
        <f>'12월일별(순창)'!B$40</f>
        <v>0</v>
      </c>
      <c r="S57" s="77">
        <f>'12월일별(순창)'!C$40</f>
        <v>0</v>
      </c>
    </row>
  </sheetData>
  <mergeCells count="23">
    <mergeCell ref="B6:B57"/>
    <mergeCell ref="C6:C57"/>
    <mergeCell ref="B1:S1"/>
    <mergeCell ref="B3:B5"/>
    <mergeCell ref="C3:C5"/>
    <mergeCell ref="D3:D5"/>
    <mergeCell ref="E3:E5"/>
    <mergeCell ref="F3:K3"/>
    <mergeCell ref="L3:Q3"/>
    <mergeCell ref="R3:R5"/>
    <mergeCell ref="S3:S5"/>
    <mergeCell ref="O4:O5"/>
    <mergeCell ref="P4:P5"/>
    <mergeCell ref="Q4:Q5"/>
    <mergeCell ref="F4:F5"/>
    <mergeCell ref="G4:G5"/>
    <mergeCell ref="H4:H5"/>
    <mergeCell ref="L4:L5"/>
    <mergeCell ref="M4:M5"/>
    <mergeCell ref="N4:N5"/>
    <mergeCell ref="I4:I5"/>
    <mergeCell ref="J4:J5"/>
    <mergeCell ref="K4:K5"/>
  </mergeCells>
  <phoneticPr fontId="8" type="noConversion"/>
  <conditionalFormatting sqref="L1:L5 N1:N5 L58:L65509 N58:N65509">
    <cfRule type="cellIs" dxfId="3" priority="1" stopIfTrue="1" operator="greaterThan">
      <formula>10</formula>
    </cfRule>
  </conditionalFormatting>
  <conditionalFormatting sqref="L11:S13 L15:S17 L19:S21 L23:S25 L27:S29 L31:S33 L35:S37 L39:S41 L43:S45 L47:S49 L51:S53 L55:S57">
    <cfRule type="expression" dxfId="2" priority="4" stopIfTrue="1">
      <formula>$V$11</formula>
    </cfRule>
  </conditionalFormatting>
  <conditionalFormatting sqref="O1:O5 O58:O65509">
    <cfRule type="cellIs" dxfId="1" priority="2" stopIfTrue="1" operator="greaterThan">
      <formula>20</formula>
    </cfRule>
  </conditionalFormatting>
  <conditionalFormatting sqref="P1:P5 P58:P65509">
    <cfRule type="cellIs" dxfId="0" priority="3" stopIfTrue="1" operator="greaterThan">
      <formula>2</formula>
    </cfRule>
  </conditionalFormatting>
  <printOptions horizontalCentered="1" verticalCentered="1"/>
  <pageMargins left="0.19685039370078741" right="0.19685039370078741" top="0.78740157480314965" bottom="0.59055118110236227" header="0" footer="0"/>
  <pageSetup paperSize="9" scale="55" firstPageNumber="2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14</vt:i4>
      </vt:variant>
    </vt:vector>
  </HeadingPairs>
  <TitlesOfParts>
    <vt:vector size="27" baseType="lpstr">
      <vt:lpstr>1월일별(순창)</vt:lpstr>
      <vt:lpstr>2월일별(순창)</vt:lpstr>
      <vt:lpstr>3월일별(순창)</vt:lpstr>
      <vt:lpstr>4월일별(순창)</vt:lpstr>
      <vt:lpstr>5월일별(순창)</vt:lpstr>
      <vt:lpstr>6월일별(순창)</vt:lpstr>
      <vt:lpstr>7월일별(순창)</vt:lpstr>
      <vt:lpstr>8월일별(순창)</vt:lpstr>
      <vt:lpstr>9월일별(순창)</vt:lpstr>
      <vt:lpstr>10월일별(순창)</vt:lpstr>
      <vt:lpstr>11월일별(순창)</vt:lpstr>
      <vt:lpstr>12월일별(순창)</vt:lpstr>
      <vt:lpstr>월별취합</vt:lpstr>
      <vt:lpstr>'10월일별(순창)'!Print_Area</vt:lpstr>
      <vt:lpstr>'11월일별(순창)'!Print_Area</vt:lpstr>
      <vt:lpstr>'12월일별(순창)'!Print_Area</vt:lpstr>
      <vt:lpstr>'1월일별(순창)'!Print_Area</vt:lpstr>
      <vt:lpstr>'2월일별(순창)'!Print_Area</vt:lpstr>
      <vt:lpstr>'3월일별(순창)'!Print_Area</vt:lpstr>
      <vt:lpstr>'4월일별(순창)'!Print_Area</vt:lpstr>
      <vt:lpstr>'5월일별(순창)'!Print_Area</vt:lpstr>
      <vt:lpstr>'6월일별(순창)'!Print_Area</vt:lpstr>
      <vt:lpstr>'7월일별(순창)'!Print_Area</vt:lpstr>
      <vt:lpstr>'8월일별(순창)'!Print_Area</vt:lpstr>
      <vt:lpstr>'9월일별(순창)'!Print_Area</vt:lpstr>
      <vt:lpstr>월별취합!Print_Area</vt:lpstr>
      <vt:lpstr>월별취합!Print_Titles</vt:lpstr>
    </vt:vector>
  </TitlesOfParts>
  <Company>gg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2024-12-28T23:55:26Z</cp:lastPrinted>
  <dcterms:created xsi:type="dcterms:W3CDTF">2006-12-12T02:28:04Z</dcterms:created>
  <dcterms:modified xsi:type="dcterms:W3CDTF">2025-05-20T02:48:15Z</dcterms:modified>
</cp:coreProperties>
</file>