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1C4A2F0-54D2-441A-B471-01F5D06E8147}" xr6:coauthVersionLast="36" xr6:coauthVersionMax="36" xr10:uidLastSave="{00000000-0000-0000-0000-000000000000}"/>
  <bookViews>
    <workbookView xWindow="32760" yWindow="32760" windowWidth="28800" windowHeight="12255" tabRatio="601"/>
  </bookViews>
  <sheets>
    <sheet name="(붙임1)집계표 " sheetId="17132" r:id="rId1"/>
    <sheet name="(붙임2)24년12월농가수" sheetId="5" r:id="rId2"/>
    <sheet name="(붙임3)24년12월 마리수" sheetId="1" r:id="rId3"/>
    <sheet name="(붙임4)23년12월 성별마리수" sheetId="12" r:id="rId4"/>
    <sheet name="개(종별, 목적, 성별 , 마리수)" sheetId="17133" r:id="rId5"/>
  </sheets>
  <externalReferences>
    <externalReference r:id="rId6"/>
  </externalReferences>
  <definedNames>
    <definedName name="Document_array">{"Book1"}</definedName>
    <definedName name="_xlnm.Print_Area" localSheetId="0">'(붙임1)집계표 '!$A$1:$AR$21</definedName>
    <definedName name="_xlnm.Print_Area" localSheetId="1">'(붙임2)24년12월농가수'!$A$1:$FQ$60</definedName>
    <definedName name="_xlnm.Print_Area" localSheetId="3">'(붙임4)23년12월 성별마리수'!$A$1:$HD$53</definedName>
    <definedName name="기본급테이블">#REF!</definedName>
    <definedName name="사원테이블">#REF!</definedName>
    <definedName name="수당테이블">#REF!</definedName>
    <definedName name="직책테이블">#REF!</definedName>
  </definedNames>
  <calcPr calcId="191029"/>
</workbook>
</file>

<file path=xl/calcChain.xml><?xml version="1.0" encoding="utf-8"?>
<calcChain xmlns="http://schemas.openxmlformats.org/spreadsheetml/2006/main">
  <c r="K7" i="17133" l="1"/>
  <c r="U8" i="17132"/>
  <c r="U9" i="17132"/>
  <c r="U10" i="17132"/>
  <c r="U11" i="17132"/>
  <c r="U12" i="17132"/>
  <c r="U13" i="17132"/>
  <c r="U14" i="17132"/>
  <c r="U15" i="17132"/>
  <c r="U16" i="17132"/>
  <c r="U17" i="17132"/>
  <c r="U6" i="17132" s="1"/>
  <c r="U7" i="17132"/>
  <c r="D7" i="17133"/>
  <c r="Q42" i="17133"/>
  <c r="N42" i="17133"/>
  <c r="M42" i="17133" s="1"/>
  <c r="I42" i="17133"/>
  <c r="Q41" i="17133"/>
  <c r="N41" i="17133"/>
  <c r="M41" i="17133" s="1"/>
  <c r="I41" i="17133"/>
  <c r="Q40" i="17133"/>
  <c r="N40" i="17133"/>
  <c r="M40" i="17133" s="1"/>
  <c r="I40" i="17133"/>
  <c r="Q39" i="17133"/>
  <c r="N39" i="17133"/>
  <c r="I39" i="17133"/>
  <c r="Q38" i="17133"/>
  <c r="N38" i="17133"/>
  <c r="M38" i="17133" s="1"/>
  <c r="I38" i="17133"/>
  <c r="Q37" i="17133"/>
  <c r="N37" i="17133"/>
  <c r="M37" i="17133" s="1"/>
  <c r="I37" i="17133"/>
  <c r="Q29" i="17133"/>
  <c r="Q28" i="17133"/>
  <c r="Q27" i="17133"/>
  <c r="Q26" i="17133"/>
  <c r="Q25" i="17133"/>
  <c r="Q24" i="17133"/>
  <c r="Q23" i="17133"/>
  <c r="I17" i="17133"/>
  <c r="I18" i="17133"/>
  <c r="I19" i="17133"/>
  <c r="I20" i="17133"/>
  <c r="I21" i="17133"/>
  <c r="N44" i="17133"/>
  <c r="N45" i="17133"/>
  <c r="N46" i="17133"/>
  <c r="M46" i="17133" s="1"/>
  <c r="N47" i="17133"/>
  <c r="M47" i="17133" s="1"/>
  <c r="N48" i="17133"/>
  <c r="N49" i="17133"/>
  <c r="M49" i="17133" s="1"/>
  <c r="N50" i="17133"/>
  <c r="N51" i="17133"/>
  <c r="M51" i="17133" s="1"/>
  <c r="N52" i="17133"/>
  <c r="N53" i="17133"/>
  <c r="M53" i="17133" s="1"/>
  <c r="N54" i="17133"/>
  <c r="N55" i="17133"/>
  <c r="N33" i="17133"/>
  <c r="N34" i="17133"/>
  <c r="N35" i="17133"/>
  <c r="M35" i="17133" s="1"/>
  <c r="N36" i="17133"/>
  <c r="N22" i="17133"/>
  <c r="N8" i="17133"/>
  <c r="N9" i="17133"/>
  <c r="N10" i="17133"/>
  <c r="M10" i="17133" s="1"/>
  <c r="N11" i="17133"/>
  <c r="N12" i="17133"/>
  <c r="N13" i="17133"/>
  <c r="N14" i="17133"/>
  <c r="M14" i="17133" s="1"/>
  <c r="N15" i="17133"/>
  <c r="N16" i="17133"/>
  <c r="N17" i="17133"/>
  <c r="N18" i="17133"/>
  <c r="M18" i="17133" s="1"/>
  <c r="N19" i="17133"/>
  <c r="N20" i="17133"/>
  <c r="N21" i="17133"/>
  <c r="M21" i="17133" s="1"/>
  <c r="N23" i="17133"/>
  <c r="M23" i="17133" s="1"/>
  <c r="N24" i="17133"/>
  <c r="N25" i="17133"/>
  <c r="M25" i="17133" s="1"/>
  <c r="N26" i="17133"/>
  <c r="N27" i="17133"/>
  <c r="M27" i="17133" s="1"/>
  <c r="N28" i="17133"/>
  <c r="N29" i="17133"/>
  <c r="M29" i="17133" s="1"/>
  <c r="N30" i="17133"/>
  <c r="M30" i="17133" s="1"/>
  <c r="N31" i="17133"/>
  <c r="M31" i="17133" s="1"/>
  <c r="N32" i="17133"/>
  <c r="M32" i="17133" s="1"/>
  <c r="N56" i="17133"/>
  <c r="M56" i="17133" s="1"/>
  <c r="N57" i="17133"/>
  <c r="M57" i="17133" s="1"/>
  <c r="N58" i="17133"/>
  <c r="M58" i="17133" s="1"/>
  <c r="N59" i="17133"/>
  <c r="M59" i="17133" s="1"/>
  <c r="N60" i="17133"/>
  <c r="M60" i="17133" s="1"/>
  <c r="N61" i="17133"/>
  <c r="M61" i="17133" s="1"/>
  <c r="N62" i="17133"/>
  <c r="M62" i="17133" s="1"/>
  <c r="N63" i="17133"/>
  <c r="M63" i="17133" s="1"/>
  <c r="N64" i="17133"/>
  <c r="M64" i="17133" s="1"/>
  <c r="N43" i="17133"/>
  <c r="M43" i="17133" s="1"/>
  <c r="Q54" i="17133"/>
  <c r="I54" i="17133"/>
  <c r="E54" i="17133"/>
  <c r="Q53" i="17133"/>
  <c r="I53" i="17133"/>
  <c r="E53" i="17133"/>
  <c r="Q52" i="17133"/>
  <c r="I52" i="17133"/>
  <c r="E52" i="17133"/>
  <c r="Q51" i="17133"/>
  <c r="I51" i="17133"/>
  <c r="E51" i="17133"/>
  <c r="Q50" i="17133"/>
  <c r="I50" i="17133"/>
  <c r="E50" i="17133"/>
  <c r="Q49" i="17133"/>
  <c r="I49" i="17133"/>
  <c r="E49" i="17133"/>
  <c r="Q48" i="17133"/>
  <c r="I48" i="17133"/>
  <c r="E48" i="17133"/>
  <c r="E7" i="17133" s="1"/>
  <c r="Q47" i="17133"/>
  <c r="I47" i="17133"/>
  <c r="E47" i="17133"/>
  <c r="Q55" i="17133"/>
  <c r="Q33" i="17133"/>
  <c r="Q34" i="17133"/>
  <c r="Q35" i="17133"/>
  <c r="Q36" i="17133"/>
  <c r="Q22" i="17133"/>
  <c r="Q8" i="17133"/>
  <c r="Q9" i="17133"/>
  <c r="M9" i="17133"/>
  <c r="Q10" i="17133"/>
  <c r="Q11" i="17133"/>
  <c r="M11" i="17133"/>
  <c r="Q12" i="17133"/>
  <c r="Q7" i="17133" s="1"/>
  <c r="Q13" i="17133"/>
  <c r="M13" i="17133"/>
  <c r="Q14" i="17133"/>
  <c r="Q15" i="17133"/>
  <c r="M15" i="17133" s="1"/>
  <c r="Q16" i="17133"/>
  <c r="Q17" i="17133"/>
  <c r="M17" i="17133"/>
  <c r="Q18" i="17133"/>
  <c r="Q19" i="17133"/>
  <c r="M19" i="17133"/>
  <c r="Q20" i="17133"/>
  <c r="Q21" i="17133"/>
  <c r="Q30" i="17133"/>
  <c r="Q31" i="17133"/>
  <c r="Q32" i="17133"/>
  <c r="Q56" i="17133"/>
  <c r="Q57" i="17133"/>
  <c r="Q58" i="17133"/>
  <c r="Q59" i="17133"/>
  <c r="Q60" i="17133"/>
  <c r="Q61" i="17133"/>
  <c r="Q62" i="17133"/>
  <c r="Q63" i="17133"/>
  <c r="Q64" i="17133"/>
  <c r="Q44" i="17133"/>
  <c r="Q45" i="17133"/>
  <c r="Q46" i="17133"/>
  <c r="I55" i="17133"/>
  <c r="I33" i="17133"/>
  <c r="I34" i="17133"/>
  <c r="I35" i="17133"/>
  <c r="I36" i="17133"/>
  <c r="I22" i="17133"/>
  <c r="I23" i="17133"/>
  <c r="I24" i="17133"/>
  <c r="I25" i="17133"/>
  <c r="I26" i="17133"/>
  <c r="I27" i="17133"/>
  <c r="I28" i="17133"/>
  <c r="I29" i="17133"/>
  <c r="I30" i="17133"/>
  <c r="I31" i="17133"/>
  <c r="I32" i="17133"/>
  <c r="I56" i="17133"/>
  <c r="I57" i="17133"/>
  <c r="I58" i="17133"/>
  <c r="I59" i="17133"/>
  <c r="I60" i="17133"/>
  <c r="I61" i="17133"/>
  <c r="I62" i="17133"/>
  <c r="I63" i="17133"/>
  <c r="I64" i="17133"/>
  <c r="I44" i="17133"/>
  <c r="I45" i="17133"/>
  <c r="I46" i="17133"/>
  <c r="E44" i="17133"/>
  <c r="E45" i="17133"/>
  <c r="E46" i="17133"/>
  <c r="E55" i="17133"/>
  <c r="E33" i="17133"/>
  <c r="E34" i="17133"/>
  <c r="E35" i="17133"/>
  <c r="E36" i="17133"/>
  <c r="E22" i="17133"/>
  <c r="E17" i="17133"/>
  <c r="E18" i="17133"/>
  <c r="E19" i="17133"/>
  <c r="E20" i="17133"/>
  <c r="E21" i="17133"/>
  <c r="E23" i="17133"/>
  <c r="E24" i="17133"/>
  <c r="E25" i="17133"/>
  <c r="E26" i="17133"/>
  <c r="E27" i="17133"/>
  <c r="E28" i="17133"/>
  <c r="E29" i="17133"/>
  <c r="E30" i="17133"/>
  <c r="E31" i="17133"/>
  <c r="E32" i="17133"/>
  <c r="E37" i="17133"/>
  <c r="E38" i="17133"/>
  <c r="E39" i="17133"/>
  <c r="E40" i="17133"/>
  <c r="E41" i="17133"/>
  <c r="E42" i="17133"/>
  <c r="E56" i="17133"/>
  <c r="E57" i="17133"/>
  <c r="E58" i="17133"/>
  <c r="E59" i="17133"/>
  <c r="E60" i="17133"/>
  <c r="E61" i="17133"/>
  <c r="E62" i="17133"/>
  <c r="E63" i="17133"/>
  <c r="E64" i="17133"/>
  <c r="E43" i="17133"/>
  <c r="R9" i="17132"/>
  <c r="R13" i="17132"/>
  <c r="R16" i="17132"/>
  <c r="R20" i="17132"/>
  <c r="R7" i="17132"/>
  <c r="S7" i="17133"/>
  <c r="R7" i="17133"/>
  <c r="P7" i="17133"/>
  <c r="O7" i="17133"/>
  <c r="L7" i="17133"/>
  <c r="J7" i="17133"/>
  <c r="G7" i="17133"/>
  <c r="H7" i="17133"/>
  <c r="F7" i="17133"/>
  <c r="Q43" i="17133"/>
  <c r="I43" i="17133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7" i="5"/>
  <c r="AW7" i="1"/>
  <c r="AW8" i="1"/>
  <c r="I9" i="17132" s="1"/>
  <c r="AW9" i="1"/>
  <c r="AW10" i="1"/>
  <c r="AW11" i="1"/>
  <c r="I12" i="17132" s="1"/>
  <c r="AW12" i="1"/>
  <c r="AW13" i="1"/>
  <c r="AW14" i="1"/>
  <c r="AW15" i="1"/>
  <c r="I16" i="17132" s="1"/>
  <c r="AW16" i="1"/>
  <c r="I17" i="17132" s="1"/>
  <c r="AW6" i="1"/>
  <c r="CM8" i="5"/>
  <c r="AB16" i="5"/>
  <c r="P31" i="1"/>
  <c r="CF10" i="12"/>
  <c r="CE10" i="12"/>
  <c r="CB10" i="12"/>
  <c r="BY10" i="12"/>
  <c r="BV10" i="12" s="1"/>
  <c r="BX10" i="12"/>
  <c r="BW10" i="12"/>
  <c r="AZ10" i="12"/>
  <c r="AR10" i="12"/>
  <c r="AN10" i="12"/>
  <c r="AI10" i="12"/>
  <c r="AB10" i="12"/>
  <c r="K10" i="12"/>
  <c r="H10" i="12"/>
  <c r="E10" i="12"/>
  <c r="D10" i="12"/>
  <c r="C10" i="12"/>
  <c r="AB10" i="1"/>
  <c r="GB5" i="12"/>
  <c r="Q26" i="5"/>
  <c r="Q46" i="5"/>
  <c r="O38" i="5"/>
  <c r="AF18" i="17132"/>
  <c r="DN5" i="1"/>
  <c r="DO5" i="1"/>
  <c r="DP5" i="1"/>
  <c r="DQ5" i="1"/>
  <c r="DR5" i="1"/>
  <c r="DS5" i="1"/>
  <c r="DM5" i="1"/>
  <c r="DL8" i="1"/>
  <c r="DL7" i="1"/>
  <c r="R8" i="17132" s="1"/>
  <c r="DL6" i="1"/>
  <c r="CY6" i="1"/>
  <c r="P7" i="17132" s="1"/>
  <c r="DL19" i="1"/>
  <c r="DL18" i="1"/>
  <c r="R19" i="17132" s="1"/>
  <c r="DL17" i="1"/>
  <c r="R18" i="17132" s="1"/>
  <c r="DL16" i="1"/>
  <c r="R17" i="17132" s="1"/>
  <c r="DL15" i="1"/>
  <c r="DL14" i="1"/>
  <c r="R15" i="17132" s="1"/>
  <c r="DL13" i="1"/>
  <c r="R14" i="17132" s="1"/>
  <c r="DL12" i="1"/>
  <c r="DL11" i="1"/>
  <c r="R12" i="17132" s="1"/>
  <c r="DL10" i="1"/>
  <c r="R11" i="17132" s="1"/>
  <c r="DL9" i="1"/>
  <c r="R10" i="17132" s="1"/>
  <c r="C5" i="1"/>
  <c r="D5" i="1"/>
  <c r="E5" i="1"/>
  <c r="F5" i="1"/>
  <c r="G5" i="1"/>
  <c r="H5" i="1"/>
  <c r="I5" i="1"/>
  <c r="J5" i="1"/>
  <c r="K5" i="1"/>
  <c r="L5" i="1"/>
  <c r="M5" i="1"/>
  <c r="P5" i="1"/>
  <c r="Q5" i="1"/>
  <c r="R5" i="1"/>
  <c r="S5" i="1"/>
  <c r="T5" i="1"/>
  <c r="U5" i="1"/>
  <c r="V5" i="1"/>
  <c r="W5" i="1"/>
  <c r="X5" i="1"/>
  <c r="Y5" i="1"/>
  <c r="Z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X5" i="1"/>
  <c r="AY5" i="1"/>
  <c r="AZ5" i="1"/>
  <c r="BB5" i="1"/>
  <c r="BD5" i="1"/>
  <c r="BE5" i="1"/>
  <c r="BF5" i="1"/>
  <c r="BG5" i="1"/>
  <c r="BH5" i="1"/>
  <c r="BI5" i="1"/>
  <c r="BK5" i="1"/>
  <c r="BM5" i="1"/>
  <c r="BO5" i="1"/>
  <c r="BP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M5" i="1"/>
  <c r="CN5" i="1"/>
  <c r="CO5" i="1"/>
  <c r="CP5" i="1"/>
  <c r="CQ5" i="1"/>
  <c r="CR5" i="1"/>
  <c r="CS5" i="1"/>
  <c r="CT5" i="1"/>
  <c r="CU5" i="1"/>
  <c r="CV5" i="1"/>
  <c r="CZ5" i="1"/>
  <c r="DA5" i="1"/>
  <c r="DB5" i="1"/>
  <c r="DC5" i="1"/>
  <c r="DD5" i="1"/>
  <c r="DE5" i="1"/>
  <c r="DF5" i="1"/>
  <c r="DG5" i="1"/>
  <c r="DH5" i="1"/>
  <c r="DI5" i="1"/>
  <c r="DW5" i="1"/>
  <c r="DX5" i="1"/>
  <c r="DY5" i="1"/>
  <c r="DZ5" i="1"/>
  <c r="EA5" i="1"/>
  <c r="EB5" i="1"/>
  <c r="EC5" i="1"/>
  <c r="ED5" i="1"/>
  <c r="EE5" i="1"/>
  <c r="EF5" i="1"/>
  <c r="EG5" i="1"/>
  <c r="EH5" i="1"/>
  <c r="ER5" i="1"/>
  <c r="ES5" i="1"/>
  <c r="EP5" i="1" s="1"/>
  <c r="EU5" i="1"/>
  <c r="EV5" i="1"/>
  <c r="EY5" i="1"/>
  <c r="EZ5" i="1"/>
  <c r="FA5" i="1"/>
  <c r="FC5" i="1"/>
  <c r="FD5" i="1"/>
  <c r="FE5" i="1"/>
  <c r="FL5" i="1"/>
  <c r="FM5" i="1"/>
  <c r="FO5" i="1"/>
  <c r="FP5" i="1"/>
  <c r="FR5" i="1"/>
  <c r="FS5" i="1"/>
  <c r="GC5" i="1"/>
  <c r="FZ5" i="1"/>
  <c r="GD5" i="1"/>
  <c r="GF5" i="1"/>
  <c r="GG5" i="1"/>
  <c r="GE5" i="1" s="1"/>
  <c r="GI5" i="1"/>
  <c r="GJ5" i="1"/>
  <c r="B6" i="1"/>
  <c r="O6" i="1"/>
  <c r="AB6" i="1"/>
  <c r="BR6" i="1"/>
  <c r="K7" i="17132"/>
  <c r="CL6" i="1"/>
  <c r="DV6" i="1"/>
  <c r="EO6" i="1"/>
  <c r="EP6" i="1"/>
  <c r="EQ6" i="1"/>
  <c r="ET6" i="1"/>
  <c r="EX6" i="1"/>
  <c r="FB6" i="1"/>
  <c r="FI6" i="1"/>
  <c r="FJ6" i="1"/>
  <c r="FK6" i="1"/>
  <c r="FN6" i="1"/>
  <c r="FQ6" i="1"/>
  <c r="FZ6" i="1"/>
  <c r="GA6" i="1"/>
  <c r="GB6" i="1"/>
  <c r="GE6" i="1"/>
  <c r="GH6" i="1"/>
  <c r="B7" i="1"/>
  <c r="C8" i="17132" s="1"/>
  <c r="O7" i="1"/>
  <c r="E8" i="17132" s="1"/>
  <c r="AB7" i="1"/>
  <c r="G8" i="17132"/>
  <c r="BR7" i="1"/>
  <c r="K8" i="17132" s="1"/>
  <c r="CL7" i="1"/>
  <c r="CY7" i="1"/>
  <c r="P8" i="17132" s="1"/>
  <c r="DV7" i="1"/>
  <c r="T8" i="17132" s="1"/>
  <c r="EO7" i="1"/>
  <c r="EP7" i="1"/>
  <c r="EQ7" i="1"/>
  <c r="ET7" i="1"/>
  <c r="EX7" i="1"/>
  <c r="FB7" i="1"/>
  <c r="FI7" i="1"/>
  <c r="FJ7" i="1"/>
  <c r="FK7" i="1"/>
  <c r="FN7" i="1"/>
  <c r="FH7" i="1" s="1"/>
  <c r="FQ7" i="1"/>
  <c r="FZ7" i="1"/>
  <c r="GA7" i="1"/>
  <c r="GB7" i="1"/>
  <c r="FY7" i="1" s="1"/>
  <c r="GE7" i="1"/>
  <c r="GH7" i="1"/>
  <c r="B8" i="1"/>
  <c r="C9" i="17132"/>
  <c r="O8" i="1"/>
  <c r="E9" i="17132" s="1"/>
  <c r="AB8" i="1"/>
  <c r="G9" i="17132"/>
  <c r="BR8" i="1"/>
  <c r="K9" i="17132" s="1"/>
  <c r="CL8" i="1"/>
  <c r="CY8" i="1"/>
  <c r="P9" i="17132"/>
  <c r="DV8" i="1"/>
  <c r="EO8" i="1"/>
  <c r="EP8" i="1"/>
  <c r="EQ8" i="1"/>
  <c r="ET8" i="1"/>
  <c r="EN8" i="1" s="1"/>
  <c r="V9" i="17132" s="1"/>
  <c r="EX8" i="1"/>
  <c r="FB8" i="1"/>
  <c r="FI8" i="1"/>
  <c r="FJ8" i="1"/>
  <c r="FK8" i="1"/>
  <c r="FN8" i="1"/>
  <c r="FQ8" i="1"/>
  <c r="FZ8" i="1"/>
  <c r="GA8" i="1"/>
  <c r="GB8" i="1"/>
  <c r="GE8" i="1"/>
  <c r="GH8" i="1"/>
  <c r="FY8" i="1" s="1"/>
  <c r="B9" i="1"/>
  <c r="C10" i="17132"/>
  <c r="O9" i="1"/>
  <c r="E10" i="17132"/>
  <c r="AB9" i="1"/>
  <c r="BR9" i="1"/>
  <c r="CL9" i="1"/>
  <c r="CY9" i="1"/>
  <c r="P10" i="17132" s="1"/>
  <c r="DV9" i="1"/>
  <c r="T10" i="17132" s="1"/>
  <c r="EO9" i="1"/>
  <c r="EP9" i="1"/>
  <c r="EQ9" i="1"/>
  <c r="EN9" i="1" s="1"/>
  <c r="V10" i="17132" s="1"/>
  <c r="ET9" i="1"/>
  <c r="EX9" i="1"/>
  <c r="FB9" i="1"/>
  <c r="FI9" i="1"/>
  <c r="FJ9" i="1"/>
  <c r="FK9" i="1"/>
  <c r="FN9" i="1"/>
  <c r="FQ9" i="1"/>
  <c r="FH9" i="1" s="1"/>
  <c r="FZ9" i="1"/>
  <c r="GA9" i="1"/>
  <c r="GB9" i="1"/>
  <c r="GE9" i="1"/>
  <c r="FY9" i="1" s="1"/>
  <c r="GH9" i="1"/>
  <c r="B10" i="1"/>
  <c r="O10" i="1"/>
  <c r="E11" i="17132"/>
  <c r="BR10" i="1"/>
  <c r="K11" i="17132"/>
  <c r="CL10" i="1"/>
  <c r="N11" i="17132"/>
  <c r="CY10" i="1"/>
  <c r="P11" i="17132"/>
  <c r="DV10" i="1"/>
  <c r="EO10" i="1"/>
  <c r="EP10" i="1"/>
  <c r="EQ10" i="1"/>
  <c r="ET10" i="1"/>
  <c r="EX10" i="1"/>
  <c r="FB10" i="1"/>
  <c r="FI10" i="1"/>
  <c r="FJ10" i="1"/>
  <c r="FK10" i="1"/>
  <c r="FH10" i="1" s="1"/>
  <c r="FN10" i="1"/>
  <c r="FQ10" i="1"/>
  <c r="FZ10" i="1"/>
  <c r="GA10" i="1"/>
  <c r="GB10" i="1"/>
  <c r="GE10" i="1"/>
  <c r="GH10" i="1"/>
  <c r="B11" i="1"/>
  <c r="C12" i="17132" s="1"/>
  <c r="O11" i="1"/>
  <c r="E12" i="17132" s="1"/>
  <c r="AB11" i="1"/>
  <c r="BR11" i="1"/>
  <c r="K12" i="17132" s="1"/>
  <c r="CL11" i="1"/>
  <c r="CY11" i="1"/>
  <c r="P12" i="17132"/>
  <c r="DV11" i="1"/>
  <c r="T12" i="17132" s="1"/>
  <c r="EO11" i="1"/>
  <c r="EP11" i="1"/>
  <c r="EQ11" i="1"/>
  <c r="EN11" i="1" s="1"/>
  <c r="V12" i="17132" s="1"/>
  <c r="ET11" i="1"/>
  <c r="EX11" i="1"/>
  <c r="FB11" i="1"/>
  <c r="FI11" i="1"/>
  <c r="FJ11" i="1"/>
  <c r="FK11" i="1"/>
  <c r="FH11" i="1" s="1"/>
  <c r="FN11" i="1"/>
  <c r="FQ11" i="1"/>
  <c r="FZ11" i="1"/>
  <c r="GA11" i="1"/>
  <c r="GB11" i="1"/>
  <c r="GE11" i="1"/>
  <c r="GH11" i="1"/>
  <c r="B12" i="1"/>
  <c r="C13" i="17132" s="1"/>
  <c r="O12" i="1"/>
  <c r="E13" i="17132" s="1"/>
  <c r="AB12" i="1"/>
  <c r="BR12" i="1"/>
  <c r="K13" i="17132" s="1"/>
  <c r="CL12" i="1"/>
  <c r="N13" i="17132"/>
  <c r="CY12" i="1"/>
  <c r="P13" i="17132" s="1"/>
  <c r="DV12" i="1"/>
  <c r="T13" i="17132"/>
  <c r="EO12" i="1"/>
  <c r="EP12" i="1"/>
  <c r="EQ12" i="1"/>
  <c r="ET12" i="1"/>
  <c r="EX12" i="1"/>
  <c r="FB12" i="1"/>
  <c r="FI12" i="1"/>
  <c r="FJ12" i="1"/>
  <c r="FK12" i="1"/>
  <c r="FN12" i="1"/>
  <c r="FQ12" i="1"/>
  <c r="FZ12" i="1"/>
  <c r="GA12" i="1"/>
  <c r="GB12" i="1"/>
  <c r="GE12" i="1"/>
  <c r="GH12" i="1"/>
  <c r="B13" i="1"/>
  <c r="C14" i="17132" s="1"/>
  <c r="O13" i="1"/>
  <c r="E14" i="17132"/>
  <c r="AB13" i="1"/>
  <c r="G14" i="17132" s="1"/>
  <c r="BR13" i="1"/>
  <c r="K14" i="17132" s="1"/>
  <c r="CL13" i="1"/>
  <c r="CY13" i="1"/>
  <c r="P14" i="17132"/>
  <c r="DV13" i="1"/>
  <c r="T14" i="17132"/>
  <c r="EO13" i="1"/>
  <c r="EP13" i="1"/>
  <c r="EQ13" i="1"/>
  <c r="ET13" i="1"/>
  <c r="EX13" i="1"/>
  <c r="FB13" i="1"/>
  <c r="FI13" i="1"/>
  <c r="FJ13" i="1"/>
  <c r="FK13" i="1"/>
  <c r="FN13" i="1"/>
  <c r="FQ13" i="1"/>
  <c r="FZ13" i="1"/>
  <c r="GA13" i="1"/>
  <c r="GB13" i="1"/>
  <c r="FY13" i="1" s="1"/>
  <c r="GE13" i="1"/>
  <c r="GH13" i="1"/>
  <c r="B14" i="1"/>
  <c r="C15" i="17132"/>
  <c r="O14" i="1"/>
  <c r="E15" i="17132"/>
  <c r="AB14" i="1"/>
  <c r="BR14" i="1"/>
  <c r="K15" i="17132" s="1"/>
  <c r="CL14" i="1"/>
  <c r="N15" i="17132"/>
  <c r="CY14" i="1"/>
  <c r="P15" i="17132" s="1"/>
  <c r="DV14" i="1"/>
  <c r="T15" i="17132" s="1"/>
  <c r="EO14" i="1"/>
  <c r="EP14" i="1"/>
  <c r="EQ14" i="1"/>
  <c r="ET14" i="1"/>
  <c r="EX14" i="1"/>
  <c r="FB14" i="1"/>
  <c r="FI14" i="1"/>
  <c r="FJ14" i="1"/>
  <c r="FK14" i="1"/>
  <c r="FN14" i="1"/>
  <c r="FQ14" i="1"/>
  <c r="FH14" i="1" s="1"/>
  <c r="FZ14" i="1"/>
  <c r="GA14" i="1"/>
  <c r="GB14" i="1"/>
  <c r="GE14" i="1"/>
  <c r="GH14" i="1"/>
  <c r="B15" i="1"/>
  <c r="C16" i="17132" s="1"/>
  <c r="O15" i="1"/>
  <c r="E16" i="17132"/>
  <c r="AB15" i="1"/>
  <c r="BR15" i="1"/>
  <c r="K16" i="17132" s="1"/>
  <c r="CL15" i="1"/>
  <c r="CY15" i="1"/>
  <c r="P16" i="17132" s="1"/>
  <c r="DV15" i="1"/>
  <c r="T16" i="17132"/>
  <c r="EO15" i="1"/>
  <c r="EP15" i="1"/>
  <c r="EQ15" i="1"/>
  <c r="EN15" i="1"/>
  <c r="V16" i="17132" s="1"/>
  <c r="ET15" i="1"/>
  <c r="EX15" i="1"/>
  <c r="FB15" i="1"/>
  <c r="FI15" i="1"/>
  <c r="FJ15" i="1"/>
  <c r="FK15" i="1"/>
  <c r="FN15" i="1"/>
  <c r="FQ15" i="1"/>
  <c r="FH15" i="1" s="1"/>
  <c r="FZ15" i="1"/>
  <c r="GA15" i="1"/>
  <c r="GB15" i="1"/>
  <c r="GE15" i="1"/>
  <c r="GH15" i="1"/>
  <c r="B16" i="1"/>
  <c r="C17" i="17132"/>
  <c r="O16" i="1"/>
  <c r="E17" i="17132" s="1"/>
  <c r="AB16" i="1"/>
  <c r="BR16" i="1"/>
  <c r="K17" i="17132"/>
  <c r="CL16" i="1"/>
  <c r="N17" i="17132" s="1"/>
  <c r="CY16" i="1"/>
  <c r="P17" i="17132"/>
  <c r="DV16" i="1"/>
  <c r="T17" i="17132" s="1"/>
  <c r="EO16" i="1"/>
  <c r="EP16" i="1"/>
  <c r="EQ16" i="1"/>
  <c r="ET16" i="1"/>
  <c r="EX16" i="1"/>
  <c r="FB16" i="1"/>
  <c r="FI16" i="1"/>
  <c r="FJ16" i="1"/>
  <c r="FK16" i="1"/>
  <c r="FN16" i="1"/>
  <c r="FQ16" i="1"/>
  <c r="FH16" i="1" s="1"/>
  <c r="FZ16" i="1"/>
  <c r="GA16" i="1"/>
  <c r="GB16" i="1"/>
  <c r="GE16" i="1"/>
  <c r="FY16" i="1" s="1"/>
  <c r="GH16" i="1"/>
  <c r="B17" i="1"/>
  <c r="C18" i="17132"/>
  <c r="O17" i="1"/>
  <c r="E18" i="17132" s="1"/>
  <c r="AB17" i="1"/>
  <c r="AW17" i="1"/>
  <c r="BR17" i="1"/>
  <c r="K18" i="17132" s="1"/>
  <c r="CL17" i="1"/>
  <c r="CY17" i="1"/>
  <c r="P18" i="17132"/>
  <c r="DV17" i="1"/>
  <c r="T18" i="17132" s="1"/>
  <c r="EO17" i="1"/>
  <c r="EP17" i="1"/>
  <c r="EQ17" i="1"/>
  <c r="EN17" i="1" s="1"/>
  <c r="ET17" i="1"/>
  <c r="EX17" i="1"/>
  <c r="FB17" i="1"/>
  <c r="FI17" i="1"/>
  <c r="FJ17" i="1"/>
  <c r="FK17" i="1"/>
  <c r="FN17" i="1"/>
  <c r="FQ17" i="1"/>
  <c r="FZ17" i="1"/>
  <c r="GA17" i="1"/>
  <c r="GB17" i="1"/>
  <c r="GE17" i="1"/>
  <c r="GH17" i="1"/>
  <c r="B18" i="1"/>
  <c r="C19" i="17132" s="1"/>
  <c r="O18" i="1"/>
  <c r="E19" i="17132" s="1"/>
  <c r="AB18" i="1"/>
  <c r="AW18" i="1"/>
  <c r="I19" i="17132" s="1"/>
  <c r="BR18" i="1"/>
  <c r="K19" i="17132"/>
  <c r="CL18" i="1"/>
  <c r="CY18" i="1"/>
  <c r="P19" i="17132" s="1"/>
  <c r="DV18" i="1"/>
  <c r="T19" i="17132" s="1"/>
  <c r="EO18" i="1"/>
  <c r="EP18" i="1"/>
  <c r="EQ18" i="1"/>
  <c r="ET18" i="1"/>
  <c r="EX18" i="1"/>
  <c r="FB18" i="1"/>
  <c r="FI18" i="1"/>
  <c r="FJ18" i="1"/>
  <c r="FK18" i="1"/>
  <c r="FN18" i="1"/>
  <c r="FQ18" i="1"/>
  <c r="FZ18" i="1"/>
  <c r="GA18" i="1"/>
  <c r="GB18" i="1"/>
  <c r="FY18" i="1" s="1"/>
  <c r="GE18" i="1"/>
  <c r="GH18" i="1"/>
  <c r="B19" i="1"/>
  <c r="C20" i="17132"/>
  <c r="O19" i="1"/>
  <c r="E20" i="17132"/>
  <c r="AB19" i="1"/>
  <c r="AW19" i="1"/>
  <c r="I20" i="17132" s="1"/>
  <c r="BR19" i="1"/>
  <c r="CL19" i="1"/>
  <c r="N20" i="17132" s="1"/>
  <c r="CY19" i="1"/>
  <c r="P20" i="17132" s="1"/>
  <c r="DV19" i="1"/>
  <c r="T20" i="17132" s="1"/>
  <c r="EO19" i="1"/>
  <c r="EP19" i="1"/>
  <c r="EQ19" i="1"/>
  <c r="EN19" i="1" s="1"/>
  <c r="ET19" i="1"/>
  <c r="EX19" i="1"/>
  <c r="FB19" i="1"/>
  <c r="FI19" i="1"/>
  <c r="FJ19" i="1"/>
  <c r="FK19" i="1"/>
  <c r="FN19" i="1"/>
  <c r="FQ19" i="1"/>
  <c r="FZ19" i="1"/>
  <c r="GA19" i="1"/>
  <c r="GB19" i="1"/>
  <c r="GE19" i="1"/>
  <c r="FY19" i="1" s="1"/>
  <c r="GH19" i="1"/>
  <c r="DH19" i="12"/>
  <c r="DE19" i="12"/>
  <c r="DB19" i="12"/>
  <c r="CY19" i="12" s="1"/>
  <c r="DA19" i="12"/>
  <c r="CZ19" i="12"/>
  <c r="DH18" i="12"/>
  <c r="DE18" i="12"/>
  <c r="DB18" i="12"/>
  <c r="DA18" i="12"/>
  <c r="CZ18" i="12"/>
  <c r="DH17" i="12"/>
  <c r="DH5" i="12" s="1"/>
  <c r="DE17" i="12"/>
  <c r="DB17" i="12"/>
  <c r="CY17" i="12" s="1"/>
  <c r="DA17" i="12"/>
  <c r="CZ17" i="12"/>
  <c r="DH16" i="12"/>
  <c r="DE16" i="12"/>
  <c r="DB16" i="12"/>
  <c r="DA16" i="12"/>
  <c r="CZ16" i="12"/>
  <c r="DH15" i="12"/>
  <c r="DE15" i="12"/>
  <c r="DB15" i="12"/>
  <c r="CY15" i="12" s="1"/>
  <c r="DA15" i="12"/>
  <c r="CZ15" i="12"/>
  <c r="DH14" i="12"/>
  <c r="DE14" i="12"/>
  <c r="DB14" i="12"/>
  <c r="DA14" i="12"/>
  <c r="CZ14" i="12"/>
  <c r="DH13" i="12"/>
  <c r="DE13" i="12"/>
  <c r="DB13" i="12"/>
  <c r="CY13" i="12" s="1"/>
  <c r="DA13" i="12"/>
  <c r="CZ13" i="12"/>
  <c r="DH12" i="12"/>
  <c r="DE12" i="12"/>
  <c r="DB12" i="12"/>
  <c r="DA12" i="12"/>
  <c r="CZ12" i="12"/>
  <c r="DH11" i="12"/>
  <c r="DE11" i="12"/>
  <c r="CY11" i="12" s="1"/>
  <c r="DB11" i="12"/>
  <c r="DA11" i="12"/>
  <c r="CZ11" i="12"/>
  <c r="DH10" i="12"/>
  <c r="DE10" i="12"/>
  <c r="DB10" i="12"/>
  <c r="CY10" i="12" s="1"/>
  <c r="DA10" i="12"/>
  <c r="CZ10" i="12"/>
  <c r="DH9" i="12"/>
  <c r="DE9" i="12"/>
  <c r="DB9" i="12"/>
  <c r="DA9" i="12"/>
  <c r="CZ9" i="12"/>
  <c r="DH8" i="12"/>
  <c r="DE8" i="12"/>
  <c r="DB8" i="12"/>
  <c r="CY8" i="12" s="1"/>
  <c r="DA8" i="12"/>
  <c r="CZ8" i="12"/>
  <c r="DH7" i="12"/>
  <c r="DE7" i="12"/>
  <c r="DB7" i="12"/>
  <c r="DA7" i="12"/>
  <c r="CZ7" i="12"/>
  <c r="DH6" i="12"/>
  <c r="DE6" i="12"/>
  <c r="DB6" i="12"/>
  <c r="DA6" i="12"/>
  <c r="CZ6" i="12"/>
  <c r="DM5" i="12"/>
  <c r="DL5" i="12"/>
  <c r="DK5" i="12"/>
  <c r="DJ5" i="12"/>
  <c r="DI5" i="12"/>
  <c r="DG5" i="12"/>
  <c r="DF5" i="12"/>
  <c r="DE5" i="12" s="1"/>
  <c r="DD5" i="12"/>
  <c r="DC5" i="12"/>
  <c r="DB5" i="12" s="1"/>
  <c r="CY5" i="12" s="1"/>
  <c r="BI7" i="5"/>
  <c r="AT6" i="5"/>
  <c r="HD5" i="12"/>
  <c r="DI40" i="5"/>
  <c r="X20" i="17132" s="1"/>
  <c r="DI39" i="5"/>
  <c r="DI38" i="5"/>
  <c r="X18" i="17132"/>
  <c r="DI37" i="5"/>
  <c r="DI36" i="5"/>
  <c r="X16" i="17132" s="1"/>
  <c r="DI35" i="5"/>
  <c r="DI34" i="5"/>
  <c r="X14" i="17132"/>
  <c r="DI33" i="5"/>
  <c r="X13" i="17132"/>
  <c r="DI32" i="5"/>
  <c r="X12" i="17132" s="1"/>
  <c r="DI31" i="5"/>
  <c r="DI30" i="5"/>
  <c r="X10" i="17132"/>
  <c r="DI29" i="5"/>
  <c r="X9" i="17132"/>
  <c r="DI28" i="5"/>
  <c r="CZ30" i="5"/>
  <c r="W10" i="17132" s="1"/>
  <c r="CY39" i="1"/>
  <c r="AP20" i="17132"/>
  <c r="CY38" i="1"/>
  <c r="CY37" i="1"/>
  <c r="CY36" i="1"/>
  <c r="AP17" i="17132"/>
  <c r="CY35" i="1"/>
  <c r="CY34" i="1"/>
  <c r="AP15" i="17132" s="1"/>
  <c r="CY33" i="1"/>
  <c r="AP14" i="17132" s="1"/>
  <c r="CY32" i="1"/>
  <c r="AP13" i="17132"/>
  <c r="CY31" i="1"/>
  <c r="CY30" i="1"/>
  <c r="CY29" i="1"/>
  <c r="AP10" i="17132"/>
  <c r="CY28" i="1"/>
  <c r="AP9" i="17132" s="1"/>
  <c r="CY27" i="1"/>
  <c r="CY25" i="1" s="1"/>
  <c r="CY26" i="1"/>
  <c r="CM40" i="5"/>
  <c r="AO20" i="17132" s="1"/>
  <c r="CM39" i="5"/>
  <c r="CM38" i="5"/>
  <c r="AO18" i="17132" s="1"/>
  <c r="CM37" i="5"/>
  <c r="AO17" i="17132" s="1"/>
  <c r="CM36" i="5"/>
  <c r="CM35" i="5"/>
  <c r="CM34" i="5"/>
  <c r="AO14" i="17132" s="1"/>
  <c r="CM33" i="5"/>
  <c r="AO13" i="17132" s="1"/>
  <c r="CM32" i="5"/>
  <c r="CM31" i="5"/>
  <c r="CM30" i="5"/>
  <c r="CM29" i="5"/>
  <c r="AO9" i="17132"/>
  <c r="CM28" i="5"/>
  <c r="CM27" i="5"/>
  <c r="BZ40" i="5"/>
  <c r="AM20" i="17132" s="1"/>
  <c r="AM6" i="17132" s="1"/>
  <c r="BZ39" i="5"/>
  <c r="AM19" i="17132"/>
  <c r="BZ38" i="5"/>
  <c r="AM18" i="17132"/>
  <c r="BZ37" i="5"/>
  <c r="AM17" i="17132"/>
  <c r="BZ36" i="5"/>
  <c r="AM16" i="17132"/>
  <c r="BZ35" i="5"/>
  <c r="BZ34" i="5"/>
  <c r="BZ33" i="5"/>
  <c r="BZ32" i="5"/>
  <c r="AM12" i="17132" s="1"/>
  <c r="BZ31" i="5"/>
  <c r="AM11" i="17132"/>
  <c r="BZ30" i="5"/>
  <c r="BZ29" i="5"/>
  <c r="AM9" i="17132"/>
  <c r="BZ28" i="5"/>
  <c r="AM8" i="17132" s="1"/>
  <c r="BZ27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X46" i="5"/>
  <c r="O40" i="5"/>
  <c r="AF20" i="17132" s="1"/>
  <c r="O39" i="5"/>
  <c r="AF19" i="17132" s="1"/>
  <c r="X26" i="5"/>
  <c r="EA8" i="12"/>
  <c r="DY8" i="12" s="1"/>
  <c r="AZ19" i="12"/>
  <c r="AZ18" i="12"/>
  <c r="AZ17" i="12"/>
  <c r="AZ16" i="12"/>
  <c r="AZ15" i="12"/>
  <c r="AZ14" i="12"/>
  <c r="AZ13" i="12"/>
  <c r="AZ12" i="12"/>
  <c r="AZ11" i="12"/>
  <c r="AZ9" i="12"/>
  <c r="AZ8" i="12"/>
  <c r="AZ5" i="12" s="1"/>
  <c r="AZ7" i="12"/>
  <c r="AR19" i="12"/>
  <c r="AR18" i="12"/>
  <c r="AR17" i="12"/>
  <c r="AR16" i="12"/>
  <c r="AR15" i="12"/>
  <c r="AR14" i="12"/>
  <c r="AR13" i="12"/>
  <c r="AR12" i="12"/>
  <c r="AR11" i="12"/>
  <c r="AR9" i="12"/>
  <c r="AR8" i="12"/>
  <c r="AR7" i="12"/>
  <c r="AN19" i="12"/>
  <c r="AN18" i="12"/>
  <c r="AN17" i="12"/>
  <c r="AN16" i="12"/>
  <c r="AN15" i="12"/>
  <c r="AN14" i="12"/>
  <c r="AN13" i="12"/>
  <c r="AB13" i="12" s="1"/>
  <c r="AN12" i="12"/>
  <c r="AB12" i="12"/>
  <c r="AN11" i="12"/>
  <c r="AN9" i="12"/>
  <c r="AB9" i="12" s="1"/>
  <c r="AN8" i="12"/>
  <c r="AN7" i="12"/>
  <c r="AB7" i="12"/>
  <c r="AN6" i="12"/>
  <c r="AB6" i="12" s="1"/>
  <c r="AI19" i="12"/>
  <c r="AI18" i="12"/>
  <c r="AI17" i="12"/>
  <c r="AI16" i="12"/>
  <c r="AB16" i="12" s="1"/>
  <c r="AI15" i="12"/>
  <c r="AB15" i="12" s="1"/>
  <c r="AI14" i="12"/>
  <c r="AI13" i="12"/>
  <c r="AI12" i="12"/>
  <c r="AI11" i="12"/>
  <c r="AI9" i="12"/>
  <c r="AI8" i="12"/>
  <c r="AI7" i="12"/>
  <c r="AI6" i="12"/>
  <c r="X19" i="12"/>
  <c r="X18" i="12"/>
  <c r="X17" i="12"/>
  <c r="X16" i="12"/>
  <c r="X15" i="12"/>
  <c r="X14" i="12"/>
  <c r="X13" i="12"/>
  <c r="X12" i="12"/>
  <c r="X11" i="12"/>
  <c r="X10" i="12"/>
  <c r="X9" i="12"/>
  <c r="X8" i="12"/>
  <c r="X7" i="12"/>
  <c r="X6" i="12"/>
  <c r="U19" i="12"/>
  <c r="U18" i="12"/>
  <c r="U17" i="12"/>
  <c r="U16" i="12"/>
  <c r="U15" i="12"/>
  <c r="U14" i="12"/>
  <c r="U13" i="12"/>
  <c r="U12" i="12"/>
  <c r="U11" i="12"/>
  <c r="U10" i="12"/>
  <c r="U9" i="12"/>
  <c r="U8" i="12"/>
  <c r="U7" i="12"/>
  <c r="U6" i="12"/>
  <c r="R19" i="12"/>
  <c r="R18" i="12"/>
  <c r="R17" i="12"/>
  <c r="R16" i="12"/>
  <c r="R15" i="12"/>
  <c r="R14" i="12"/>
  <c r="R13" i="12"/>
  <c r="R12" i="12"/>
  <c r="R11" i="12"/>
  <c r="R10" i="12"/>
  <c r="R9" i="12"/>
  <c r="R8" i="12"/>
  <c r="R7" i="12"/>
  <c r="R6" i="12"/>
  <c r="Q19" i="12"/>
  <c r="Q18" i="12"/>
  <c r="Q17" i="12"/>
  <c r="Q16" i="12"/>
  <c r="Q15" i="12"/>
  <c r="Q14" i="12"/>
  <c r="Q13" i="12"/>
  <c r="Q12" i="12"/>
  <c r="Q11" i="12"/>
  <c r="Q10" i="12"/>
  <c r="Q9" i="12"/>
  <c r="Q8" i="12"/>
  <c r="Q7" i="12"/>
  <c r="Q6" i="12"/>
  <c r="O19" i="12"/>
  <c r="O18" i="12"/>
  <c r="O17" i="12"/>
  <c r="O16" i="12"/>
  <c r="O15" i="12"/>
  <c r="O14" i="12"/>
  <c r="O13" i="12"/>
  <c r="O12" i="12"/>
  <c r="O11" i="12"/>
  <c r="O10" i="12"/>
  <c r="O9" i="12"/>
  <c r="O8" i="12"/>
  <c r="O7" i="12"/>
  <c r="O6" i="12"/>
  <c r="N18" i="17132"/>
  <c r="N10" i="17132"/>
  <c r="N9" i="17132"/>
  <c r="G17" i="17132"/>
  <c r="G13" i="17132"/>
  <c r="G10" i="17132"/>
  <c r="BZ20" i="5"/>
  <c r="M20" i="17132"/>
  <c r="BZ19" i="5"/>
  <c r="BZ18" i="5"/>
  <c r="M18" i="17132"/>
  <c r="BZ17" i="5"/>
  <c r="M17" i="17132" s="1"/>
  <c r="BZ16" i="5"/>
  <c r="M16" i="17132"/>
  <c r="BZ15" i="5"/>
  <c r="M15" i="17132" s="1"/>
  <c r="BZ14" i="5"/>
  <c r="M14" i="17132"/>
  <c r="BZ13" i="5"/>
  <c r="M13" i="17132" s="1"/>
  <c r="BZ12" i="5"/>
  <c r="M12" i="17132"/>
  <c r="BZ11" i="5"/>
  <c r="M11" i="17132" s="1"/>
  <c r="BZ10" i="5"/>
  <c r="M10" i="17132"/>
  <c r="BZ9" i="5"/>
  <c r="M9" i="17132" s="1"/>
  <c r="M6" i="17132" s="1"/>
  <c r="BZ8" i="5"/>
  <c r="M8" i="17132"/>
  <c r="CJ6" i="5"/>
  <c r="CI6" i="5"/>
  <c r="CH6" i="5"/>
  <c r="CG6" i="5"/>
  <c r="CF6" i="5"/>
  <c r="CE6" i="5"/>
  <c r="CD6" i="5"/>
  <c r="CC6" i="5"/>
  <c r="CB6" i="5"/>
  <c r="AS6" i="5"/>
  <c r="BZ7" i="5"/>
  <c r="M7" i="17132"/>
  <c r="BI20" i="5"/>
  <c r="J20" i="17132" s="1"/>
  <c r="BI19" i="5"/>
  <c r="BI18" i="5"/>
  <c r="BI17" i="5"/>
  <c r="J17" i="17132" s="1"/>
  <c r="BI16" i="5"/>
  <c r="J16" i="17132"/>
  <c r="BI15" i="5"/>
  <c r="BI14" i="5"/>
  <c r="J14" i="17132" s="1"/>
  <c r="BI13" i="5"/>
  <c r="J13" i="17132"/>
  <c r="BI12" i="5"/>
  <c r="J12" i="17132" s="1"/>
  <c r="BI11" i="5"/>
  <c r="J11" i="17132" s="1"/>
  <c r="BI10" i="5"/>
  <c r="BI9" i="5"/>
  <c r="J9" i="17132" s="1"/>
  <c r="BI8" i="5"/>
  <c r="AB20" i="5"/>
  <c r="F20" i="17132" s="1"/>
  <c r="AB19" i="5"/>
  <c r="F19" i="17132"/>
  <c r="AB18" i="5"/>
  <c r="F18" i="17132" s="1"/>
  <c r="AB17" i="5"/>
  <c r="F17" i="17132"/>
  <c r="AB15" i="5"/>
  <c r="AB14" i="5"/>
  <c r="F14" i="17132" s="1"/>
  <c r="AB13" i="5"/>
  <c r="F13" i="17132"/>
  <c r="AB12" i="5"/>
  <c r="F12" i="17132" s="1"/>
  <c r="AB11" i="5"/>
  <c r="AB10" i="5"/>
  <c r="F10" i="17132"/>
  <c r="AB9" i="5"/>
  <c r="F9" i="17132" s="1"/>
  <c r="AB8" i="5"/>
  <c r="AB7" i="5"/>
  <c r="F7" i="17132"/>
  <c r="F6" i="17132" s="1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O8" i="5"/>
  <c r="B8" i="5"/>
  <c r="B8" i="17132"/>
  <c r="BZ5" i="12"/>
  <c r="CA5" i="12"/>
  <c r="CC5" i="12"/>
  <c r="CD5" i="12"/>
  <c r="BX5" i="12" s="1"/>
  <c r="AH25" i="1"/>
  <c r="AN25" i="1"/>
  <c r="AP25" i="1"/>
  <c r="AR25" i="1"/>
  <c r="AG25" i="1"/>
  <c r="FC6" i="5"/>
  <c r="FD6" i="5"/>
  <c r="FE6" i="5"/>
  <c r="FF6" i="5"/>
  <c r="FG6" i="5"/>
  <c r="FH6" i="5"/>
  <c r="FI6" i="5"/>
  <c r="AB37" i="1"/>
  <c r="AC37" i="1"/>
  <c r="DT5" i="12"/>
  <c r="DU5" i="12"/>
  <c r="DW5" i="12"/>
  <c r="DV5" i="12" s="1"/>
  <c r="DX5" i="12"/>
  <c r="FB5" i="12"/>
  <c r="EY5" i="12" s="1"/>
  <c r="FC5" i="12"/>
  <c r="GH19" i="12"/>
  <c r="GH18" i="12"/>
  <c r="GH17" i="12"/>
  <c r="GH16" i="12"/>
  <c r="GH15" i="12"/>
  <c r="GH14" i="12"/>
  <c r="GF14" i="12" s="1"/>
  <c r="GH13" i="12"/>
  <c r="GH12" i="12"/>
  <c r="GH11" i="12"/>
  <c r="GH10" i="12"/>
  <c r="GF10" i="12" s="1"/>
  <c r="GH9" i="12"/>
  <c r="GH8" i="12"/>
  <c r="GH7" i="12"/>
  <c r="GH6" i="12"/>
  <c r="GF6" i="12" s="1"/>
  <c r="GG19" i="12"/>
  <c r="GG18" i="12"/>
  <c r="GG17" i="12"/>
  <c r="GG16" i="12"/>
  <c r="GF16" i="12" s="1"/>
  <c r="GG15" i="12"/>
  <c r="GG14" i="12"/>
  <c r="GG13" i="12"/>
  <c r="GG12" i="12"/>
  <c r="GG11" i="12"/>
  <c r="GG10" i="12"/>
  <c r="GG9" i="12"/>
  <c r="GG8" i="12"/>
  <c r="GG7" i="12"/>
  <c r="GG6" i="12"/>
  <c r="I18" i="17132"/>
  <c r="I15" i="17132"/>
  <c r="I14" i="17132"/>
  <c r="I8" i="17132"/>
  <c r="GU19" i="12"/>
  <c r="GT19" i="12"/>
  <c r="GU18" i="12"/>
  <c r="GT18" i="12"/>
  <c r="GU17" i="12"/>
  <c r="GS17" i="12" s="1"/>
  <c r="GT17" i="12"/>
  <c r="GU16" i="12"/>
  <c r="GT16" i="12"/>
  <c r="GU15" i="12"/>
  <c r="GT15" i="12"/>
  <c r="GU14" i="12"/>
  <c r="GT14" i="12"/>
  <c r="GU13" i="12"/>
  <c r="GT13" i="12"/>
  <c r="GU12" i="12"/>
  <c r="GT12" i="12"/>
  <c r="GU11" i="12"/>
  <c r="GT11" i="12"/>
  <c r="GU10" i="12"/>
  <c r="GT10" i="12"/>
  <c r="GU9" i="12"/>
  <c r="GS9" i="12" s="1"/>
  <c r="GT9" i="12"/>
  <c r="GU8" i="12"/>
  <c r="GT8" i="12"/>
  <c r="GU7" i="12"/>
  <c r="GT7" i="12"/>
  <c r="GU6" i="12"/>
  <c r="GS6" i="12" s="1"/>
  <c r="GT6" i="12"/>
  <c r="AH26" i="5"/>
  <c r="CI5" i="12"/>
  <c r="CG5" i="12"/>
  <c r="CE5" i="12" s="1"/>
  <c r="DL39" i="1"/>
  <c r="AR20" i="17132"/>
  <c r="DL38" i="1"/>
  <c r="AR19" i="17132"/>
  <c r="DL37" i="1"/>
  <c r="AR18" i="17132"/>
  <c r="DL36" i="1"/>
  <c r="AR17" i="17132"/>
  <c r="DL35" i="1"/>
  <c r="AR16" i="17132"/>
  <c r="DL34" i="1"/>
  <c r="AR15" i="17132"/>
  <c r="DL33" i="1"/>
  <c r="AR14" i="17132"/>
  <c r="DL32" i="1"/>
  <c r="AR13" i="17132"/>
  <c r="DL31" i="1"/>
  <c r="AR12" i="17132"/>
  <c r="DL30" i="1"/>
  <c r="AR11" i="17132"/>
  <c r="DL29" i="1"/>
  <c r="AR10" i="17132"/>
  <c r="DL28" i="1"/>
  <c r="AR9" i="17132"/>
  <c r="DL27" i="1"/>
  <c r="DL26" i="1"/>
  <c r="DS25" i="1"/>
  <c r="DR25" i="1"/>
  <c r="DQ25" i="1"/>
  <c r="DP25" i="1"/>
  <c r="DO25" i="1"/>
  <c r="DN25" i="1"/>
  <c r="DM25" i="1"/>
  <c r="HB19" i="12"/>
  <c r="GY19" i="12"/>
  <c r="GV19" i="12"/>
  <c r="HB18" i="12"/>
  <c r="GY18" i="12"/>
  <c r="GV18" i="12"/>
  <c r="HB17" i="12"/>
  <c r="GY17" i="12"/>
  <c r="GV17" i="12"/>
  <c r="HB16" i="12"/>
  <c r="GY16" i="12"/>
  <c r="GV16" i="12"/>
  <c r="HB15" i="12"/>
  <c r="GY15" i="12"/>
  <c r="GV15" i="12"/>
  <c r="HB14" i="12"/>
  <c r="GY14" i="12"/>
  <c r="GV14" i="12"/>
  <c r="HB13" i="12"/>
  <c r="GY13" i="12"/>
  <c r="GV13" i="12"/>
  <c r="HB12" i="12"/>
  <c r="GY12" i="12"/>
  <c r="GV12" i="12"/>
  <c r="HB11" i="12"/>
  <c r="GY11" i="12"/>
  <c r="GV11" i="12"/>
  <c r="HB10" i="12"/>
  <c r="GY10" i="12"/>
  <c r="GV10" i="12"/>
  <c r="HB9" i="12"/>
  <c r="GY9" i="12"/>
  <c r="GV9" i="12"/>
  <c r="HB8" i="12"/>
  <c r="GY8" i="12"/>
  <c r="GV8" i="12"/>
  <c r="HB7" i="12"/>
  <c r="GY7" i="12"/>
  <c r="GV7" i="12"/>
  <c r="HB6" i="12"/>
  <c r="GY6" i="12"/>
  <c r="GV6" i="12"/>
  <c r="HC5" i="12"/>
  <c r="HA5" i="12"/>
  <c r="GZ5" i="12"/>
  <c r="GX5" i="12"/>
  <c r="GW5" i="12"/>
  <c r="DS40" i="5"/>
  <c r="AQ20" i="17132" s="1"/>
  <c r="DS39" i="5"/>
  <c r="AQ19" i="17132" s="1"/>
  <c r="DS38" i="5"/>
  <c r="AQ18" i="17132"/>
  <c r="DS37" i="5"/>
  <c r="AQ17" i="17132"/>
  <c r="DS36" i="5"/>
  <c r="AQ16" i="17132" s="1"/>
  <c r="DS35" i="5"/>
  <c r="AQ15" i="17132"/>
  <c r="DS34" i="5"/>
  <c r="AQ14" i="17132" s="1"/>
  <c r="DS33" i="5"/>
  <c r="AQ13" i="17132" s="1"/>
  <c r="DS32" i="5"/>
  <c r="AQ12" i="17132" s="1"/>
  <c r="DS31" i="5"/>
  <c r="AQ11" i="17132" s="1"/>
  <c r="DS30" i="5"/>
  <c r="AQ10" i="17132" s="1"/>
  <c r="DS29" i="5"/>
  <c r="AQ9" i="17132"/>
  <c r="DS28" i="5"/>
  <c r="AQ8" i="17132" s="1"/>
  <c r="DS27" i="5"/>
  <c r="AQ7" i="17132"/>
  <c r="DZ26" i="5"/>
  <c r="DY26" i="5"/>
  <c r="DX26" i="5"/>
  <c r="DW26" i="5"/>
  <c r="DV26" i="5"/>
  <c r="DU26" i="5"/>
  <c r="DT26" i="5"/>
  <c r="BS39" i="1"/>
  <c r="BR39" i="1"/>
  <c r="BS38" i="1"/>
  <c r="BR38" i="1"/>
  <c r="BS37" i="1"/>
  <c r="BR37" i="1"/>
  <c r="BS36" i="1"/>
  <c r="BR36" i="1"/>
  <c r="BS35" i="1"/>
  <c r="BR35" i="1"/>
  <c r="BS34" i="1"/>
  <c r="BR34" i="1"/>
  <c r="BS33" i="1"/>
  <c r="BR33" i="1"/>
  <c r="BS32" i="1"/>
  <c r="BR32" i="1"/>
  <c r="BS31" i="1"/>
  <c r="BR31" i="1"/>
  <c r="BS30" i="1"/>
  <c r="BR30" i="1"/>
  <c r="BS29" i="1"/>
  <c r="BR29" i="1"/>
  <c r="BS28" i="1"/>
  <c r="BR28" i="1"/>
  <c r="BS27" i="1"/>
  <c r="BR27" i="1"/>
  <c r="BR25" i="1" s="1"/>
  <c r="BS26" i="1"/>
  <c r="BR26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AX39" i="1"/>
  <c r="AW39" i="1"/>
  <c r="AX38" i="1"/>
  <c r="AW38" i="1"/>
  <c r="AX37" i="1"/>
  <c r="AW37" i="1"/>
  <c r="AX36" i="1"/>
  <c r="AW36" i="1"/>
  <c r="AX35" i="1"/>
  <c r="AW35" i="1"/>
  <c r="AX34" i="1"/>
  <c r="AW34" i="1"/>
  <c r="AX33" i="1"/>
  <c r="AW33" i="1"/>
  <c r="AX32" i="1"/>
  <c r="AW32" i="1"/>
  <c r="AW25" i="1" s="1"/>
  <c r="AX31" i="1"/>
  <c r="AX25" i="1"/>
  <c r="AW31" i="1"/>
  <c r="AX30" i="1"/>
  <c r="AW30" i="1"/>
  <c r="AX29" i="1"/>
  <c r="AW29" i="1"/>
  <c r="AX28" i="1"/>
  <c r="AW28" i="1"/>
  <c r="AX27" i="1"/>
  <c r="AW27" i="1"/>
  <c r="AX26" i="1"/>
  <c r="AW26" i="1"/>
  <c r="AC39" i="1"/>
  <c r="AC38" i="1"/>
  <c r="AC36" i="1"/>
  <c r="AC35" i="1"/>
  <c r="AC34" i="1"/>
  <c r="AC33" i="1"/>
  <c r="AC32" i="1"/>
  <c r="AC31" i="1"/>
  <c r="AC30" i="1"/>
  <c r="AC29" i="1"/>
  <c r="AC28" i="1"/>
  <c r="AC27" i="1"/>
  <c r="AC26" i="1"/>
  <c r="AB39" i="1"/>
  <c r="AB38" i="1"/>
  <c r="AB36" i="1"/>
  <c r="AB35" i="1"/>
  <c r="AB34" i="1"/>
  <c r="AB33" i="1"/>
  <c r="AB32" i="1"/>
  <c r="AB31" i="1"/>
  <c r="AB30" i="1"/>
  <c r="AB29" i="1"/>
  <c r="AB25" i="1" s="1"/>
  <c r="AB28" i="1"/>
  <c r="AB27" i="1"/>
  <c r="AB26" i="1"/>
  <c r="AT25" i="1"/>
  <c r="AL25" i="1"/>
  <c r="AJ25" i="1"/>
  <c r="AF25" i="1"/>
  <c r="CF19" i="12"/>
  <c r="CF18" i="12"/>
  <c r="CF17" i="12"/>
  <c r="CF16" i="12"/>
  <c r="CF15" i="12"/>
  <c r="CF14" i="12"/>
  <c r="CF13" i="12"/>
  <c r="CF12" i="12"/>
  <c r="CF11" i="12"/>
  <c r="CF9" i="12"/>
  <c r="CF8" i="12"/>
  <c r="CF7" i="12"/>
  <c r="CF6" i="12"/>
  <c r="CE19" i="12"/>
  <c r="CE18" i="12"/>
  <c r="CE17" i="12"/>
  <c r="CE16" i="12"/>
  <c r="CE15" i="12"/>
  <c r="CE14" i="12"/>
  <c r="CE13" i="12"/>
  <c r="CE12" i="12"/>
  <c r="CE11" i="12"/>
  <c r="CE9" i="12"/>
  <c r="CE8" i="12"/>
  <c r="CE7" i="12"/>
  <c r="CE6" i="12"/>
  <c r="DJ26" i="5"/>
  <c r="DK26" i="5"/>
  <c r="DL26" i="5"/>
  <c r="DM26" i="5"/>
  <c r="DN26" i="5"/>
  <c r="X8" i="17132"/>
  <c r="X11" i="17132"/>
  <c r="X15" i="17132"/>
  <c r="X17" i="17132"/>
  <c r="DI27" i="5"/>
  <c r="DI26" i="5" s="1"/>
  <c r="X7" i="17132"/>
  <c r="DA26" i="5"/>
  <c r="DB26" i="5"/>
  <c r="DC26" i="5"/>
  <c r="DD26" i="5"/>
  <c r="DE26" i="5"/>
  <c r="CZ28" i="5"/>
  <c r="CZ29" i="5"/>
  <c r="W9" i="17132"/>
  <c r="W6" i="17132" s="1"/>
  <c r="CZ31" i="5"/>
  <c r="W11" i="17132"/>
  <c r="CZ32" i="5"/>
  <c r="W12" i="17132" s="1"/>
  <c r="CZ33" i="5"/>
  <c r="W13" i="17132"/>
  <c r="CZ34" i="5"/>
  <c r="W14" i="17132" s="1"/>
  <c r="CZ35" i="5"/>
  <c r="W15" i="17132"/>
  <c r="CZ36" i="5"/>
  <c r="W16" i="17132" s="1"/>
  <c r="CZ37" i="5"/>
  <c r="W17" i="17132"/>
  <c r="CZ38" i="5"/>
  <c r="W18" i="17132" s="1"/>
  <c r="CZ39" i="5"/>
  <c r="W19" i="17132"/>
  <c r="CZ40" i="5"/>
  <c r="W20" i="17132" s="1"/>
  <c r="CZ27" i="5"/>
  <c r="W7" i="17132"/>
  <c r="GO6" i="12"/>
  <c r="GO7" i="12"/>
  <c r="GO8" i="12"/>
  <c r="GO9" i="12"/>
  <c r="GO10" i="12"/>
  <c r="GO11" i="12"/>
  <c r="GO12" i="12"/>
  <c r="GO13" i="12"/>
  <c r="GO14" i="12"/>
  <c r="GO15" i="12"/>
  <c r="GO16" i="12"/>
  <c r="GO17" i="12"/>
  <c r="GO18" i="12"/>
  <c r="GO19" i="12"/>
  <c r="GQ5" i="12"/>
  <c r="GP5" i="12"/>
  <c r="W46" i="5"/>
  <c r="V46" i="5"/>
  <c r="U46" i="5"/>
  <c r="T46" i="5"/>
  <c r="S46" i="5"/>
  <c r="P46" i="5"/>
  <c r="P26" i="1"/>
  <c r="AG7" i="17132"/>
  <c r="P27" i="1"/>
  <c r="AG8" i="17132" s="1"/>
  <c r="P28" i="1"/>
  <c r="AG9" i="17132"/>
  <c r="AG6" i="17132" s="1"/>
  <c r="P29" i="1"/>
  <c r="AG10" i="17132" s="1"/>
  <c r="P30" i="1"/>
  <c r="AG11" i="17132"/>
  <c r="AG12" i="17132"/>
  <c r="P32" i="1"/>
  <c r="AG13" i="17132" s="1"/>
  <c r="P33" i="1"/>
  <c r="AG14" i="17132" s="1"/>
  <c r="P34" i="1"/>
  <c r="AG15" i="17132" s="1"/>
  <c r="P35" i="1"/>
  <c r="AG16" i="17132"/>
  <c r="P36" i="1"/>
  <c r="AG17" i="17132" s="1"/>
  <c r="P37" i="1"/>
  <c r="AG18" i="17132" s="1"/>
  <c r="P38" i="1"/>
  <c r="AG19" i="17132" s="1"/>
  <c r="P39" i="1"/>
  <c r="AG20" i="17132" s="1"/>
  <c r="Z25" i="1"/>
  <c r="BP19" i="12"/>
  <c r="BM19" i="12"/>
  <c r="BG19" i="12" s="1"/>
  <c r="BJ19" i="12"/>
  <c r="BI19" i="12"/>
  <c r="BH19" i="12"/>
  <c r="BP18" i="12"/>
  <c r="BM18" i="12"/>
  <c r="BJ18" i="12"/>
  <c r="BI18" i="12"/>
  <c r="BH18" i="12"/>
  <c r="BP17" i="12"/>
  <c r="BM17" i="12"/>
  <c r="BJ17" i="12"/>
  <c r="BG17" i="12"/>
  <c r="BI17" i="12"/>
  <c r="BH17" i="12"/>
  <c r="BP16" i="12"/>
  <c r="BM16" i="12"/>
  <c r="BG16" i="12" s="1"/>
  <c r="BJ16" i="12"/>
  <c r="BI16" i="12"/>
  <c r="BH16" i="12"/>
  <c r="BP15" i="12"/>
  <c r="BM15" i="12"/>
  <c r="BJ15" i="12"/>
  <c r="BI15" i="12"/>
  <c r="BH15" i="12"/>
  <c r="BP14" i="12"/>
  <c r="BM14" i="12"/>
  <c r="BJ14" i="12"/>
  <c r="BI14" i="12"/>
  <c r="BH14" i="12"/>
  <c r="BP13" i="12"/>
  <c r="BM13" i="12"/>
  <c r="BJ13" i="12"/>
  <c r="BG13" i="12" s="1"/>
  <c r="BI13" i="12"/>
  <c r="BH13" i="12"/>
  <c r="BP12" i="12"/>
  <c r="BM12" i="12"/>
  <c r="BJ12" i="12"/>
  <c r="BI12" i="12"/>
  <c r="BH12" i="12"/>
  <c r="BP11" i="12"/>
  <c r="BM11" i="12"/>
  <c r="BJ11" i="12"/>
  <c r="BI11" i="12"/>
  <c r="BH11" i="12"/>
  <c r="BP10" i="12"/>
  <c r="BM10" i="12"/>
  <c r="BJ10" i="12"/>
  <c r="BG10" i="12" s="1"/>
  <c r="BI10" i="12"/>
  <c r="BH10" i="12"/>
  <c r="BP9" i="12"/>
  <c r="BM9" i="12"/>
  <c r="BG9" i="12" s="1"/>
  <c r="BJ9" i="12"/>
  <c r="BI9" i="12"/>
  <c r="BH9" i="12"/>
  <c r="BP8" i="12"/>
  <c r="BM8" i="12"/>
  <c r="BJ8" i="12"/>
  <c r="BI8" i="12"/>
  <c r="BH8" i="12"/>
  <c r="BP7" i="12"/>
  <c r="BM7" i="12"/>
  <c r="BJ7" i="12"/>
  <c r="BI7" i="12"/>
  <c r="BH7" i="12"/>
  <c r="BP6" i="12"/>
  <c r="BM6" i="12"/>
  <c r="BJ6" i="12"/>
  <c r="BG6" i="12" s="1"/>
  <c r="BI6" i="12"/>
  <c r="BH6" i="12"/>
  <c r="BS5" i="12"/>
  <c r="BR5" i="12"/>
  <c r="BQ5" i="12"/>
  <c r="BO5" i="12"/>
  <c r="BN5" i="12"/>
  <c r="BL5" i="12"/>
  <c r="BI5" i="12" s="1"/>
  <c r="BK5" i="12"/>
  <c r="B10" i="5"/>
  <c r="B10" i="17132"/>
  <c r="K20" i="17132"/>
  <c r="K10" i="17132"/>
  <c r="AU6" i="5"/>
  <c r="H8" i="17132"/>
  <c r="H9" i="17132"/>
  <c r="H10" i="17132"/>
  <c r="H11" i="17132"/>
  <c r="H12" i="17132"/>
  <c r="H13" i="17132"/>
  <c r="H14" i="17132"/>
  <c r="H15" i="17132"/>
  <c r="H16" i="17132"/>
  <c r="H17" i="17132"/>
  <c r="H18" i="17132"/>
  <c r="H19" i="17132"/>
  <c r="H20" i="17132"/>
  <c r="H7" i="17132"/>
  <c r="J19" i="17132"/>
  <c r="J18" i="17132"/>
  <c r="J15" i="17132"/>
  <c r="J10" i="17132"/>
  <c r="J7" i="17132"/>
  <c r="J6" i="17132" s="1"/>
  <c r="BV6" i="5"/>
  <c r="BU6" i="5"/>
  <c r="BT6" i="5"/>
  <c r="BS6" i="5"/>
  <c r="BR6" i="5"/>
  <c r="BQ6" i="5"/>
  <c r="BP6" i="5"/>
  <c r="BO6" i="5"/>
  <c r="BN6" i="5"/>
  <c r="BM6" i="5"/>
  <c r="BL6" i="5"/>
  <c r="BK6" i="5"/>
  <c r="BJ6" i="5"/>
  <c r="C6" i="5"/>
  <c r="D6" i="5"/>
  <c r="E6" i="5"/>
  <c r="F6" i="5"/>
  <c r="G6" i="5"/>
  <c r="H6" i="5"/>
  <c r="I6" i="5"/>
  <c r="J6" i="5"/>
  <c r="K6" i="5"/>
  <c r="L6" i="5"/>
  <c r="M6" i="5"/>
  <c r="P6" i="5"/>
  <c r="Q6" i="5"/>
  <c r="R6" i="5"/>
  <c r="S6" i="5"/>
  <c r="T6" i="5"/>
  <c r="U6" i="5"/>
  <c r="V6" i="5"/>
  <c r="W6" i="5"/>
  <c r="X6" i="5"/>
  <c r="Y6" i="5"/>
  <c r="Z6" i="5"/>
  <c r="AC6" i="5"/>
  <c r="AV6" i="5"/>
  <c r="AW6" i="5"/>
  <c r="AX6" i="5"/>
  <c r="AY6" i="5"/>
  <c r="AZ6" i="5"/>
  <c r="BA6" i="5"/>
  <c r="BB6" i="5"/>
  <c r="BC6" i="5"/>
  <c r="BD6" i="5"/>
  <c r="BE6" i="5"/>
  <c r="BF6" i="5"/>
  <c r="BG6" i="5"/>
  <c r="CA6" i="5"/>
  <c r="CN6" i="5"/>
  <c r="CO6" i="5"/>
  <c r="CP6" i="5"/>
  <c r="CQ6" i="5"/>
  <c r="CR6" i="5"/>
  <c r="CS6" i="5"/>
  <c r="CT6" i="5"/>
  <c r="CU6" i="5"/>
  <c r="CV6" i="5"/>
  <c r="CW6" i="5"/>
  <c r="DA6" i="5"/>
  <c r="DB6" i="5"/>
  <c r="DC6" i="5"/>
  <c r="DD6" i="5"/>
  <c r="DE6" i="5"/>
  <c r="DF6" i="5"/>
  <c r="DG6" i="5"/>
  <c r="DT6" i="5"/>
  <c r="DU6" i="5"/>
  <c r="DS6" i="5" s="1"/>
  <c r="DV6" i="5"/>
  <c r="DW6" i="5"/>
  <c r="DX6" i="5"/>
  <c r="DY6" i="5"/>
  <c r="DZ6" i="5"/>
  <c r="EA6" i="5"/>
  <c r="EB6" i="5"/>
  <c r="EC6" i="5"/>
  <c r="ED6" i="5"/>
  <c r="EE6" i="5"/>
  <c r="EL6" i="5"/>
  <c r="EM6" i="5"/>
  <c r="EN6" i="5"/>
  <c r="EO6" i="5"/>
  <c r="EP6" i="5"/>
  <c r="EQ6" i="5"/>
  <c r="ER6" i="5"/>
  <c r="ET6" i="5"/>
  <c r="EU6" i="5"/>
  <c r="EV6" i="5"/>
  <c r="EW6" i="5"/>
  <c r="EX6" i="5"/>
  <c r="EY6" i="5"/>
  <c r="EZ6" i="5"/>
  <c r="FK6" i="5"/>
  <c r="FL6" i="5"/>
  <c r="FM6" i="5"/>
  <c r="FN6" i="5"/>
  <c r="FO6" i="5"/>
  <c r="FP6" i="5"/>
  <c r="FQ6" i="5"/>
  <c r="B7" i="5"/>
  <c r="O7" i="5"/>
  <c r="D7" i="17132"/>
  <c r="CM7" i="5"/>
  <c r="O7" i="17132" s="1"/>
  <c r="O6" i="17132" s="1"/>
  <c r="CZ7" i="5"/>
  <c r="Q7" i="17132"/>
  <c r="DS7" i="5"/>
  <c r="S7" i="17132" s="1"/>
  <c r="EK7" i="5"/>
  <c r="Z7" i="17132"/>
  <c r="ES7" i="5"/>
  <c r="AA7" i="17132" s="1"/>
  <c r="FB7" i="5"/>
  <c r="AB7" i="17132"/>
  <c r="FJ7" i="5"/>
  <c r="AC7" i="17132" s="1"/>
  <c r="D8" i="17132"/>
  <c r="F8" i="17132"/>
  <c r="O8" i="17132"/>
  <c r="CZ8" i="5"/>
  <c r="Q8" i="17132" s="1"/>
  <c r="DS8" i="5"/>
  <c r="S8" i="17132" s="1"/>
  <c r="EK8" i="5"/>
  <c r="Z8" i="17132" s="1"/>
  <c r="ES8" i="5"/>
  <c r="AA8" i="17132"/>
  <c r="AA6" i="17132" s="1"/>
  <c r="FB8" i="5"/>
  <c r="AB8" i="17132" s="1"/>
  <c r="FJ8" i="5"/>
  <c r="AC8" i="17132"/>
  <c r="B9" i="5"/>
  <c r="O9" i="5"/>
  <c r="D9" i="17132" s="1"/>
  <c r="CM9" i="5"/>
  <c r="O9" i="17132" s="1"/>
  <c r="CZ9" i="5"/>
  <c r="Q9" i="17132"/>
  <c r="DS9" i="5"/>
  <c r="S9" i="17132" s="1"/>
  <c r="EK9" i="5"/>
  <c r="Z9" i="17132" s="1"/>
  <c r="ES9" i="5"/>
  <c r="AA9" i="17132"/>
  <c r="FB9" i="5"/>
  <c r="AB9" i="17132"/>
  <c r="FJ9" i="5"/>
  <c r="AC9" i="17132"/>
  <c r="O10" i="5"/>
  <c r="D10" i="17132"/>
  <c r="CM10" i="5"/>
  <c r="O10" i="17132" s="1"/>
  <c r="CZ10" i="5"/>
  <c r="Q10" i="17132"/>
  <c r="DS10" i="5"/>
  <c r="S10" i="17132" s="1"/>
  <c r="EK10" i="5"/>
  <c r="Z10" i="17132" s="1"/>
  <c r="ES10" i="5"/>
  <c r="AA10" i="17132" s="1"/>
  <c r="FB10" i="5"/>
  <c r="AB10" i="17132"/>
  <c r="FJ10" i="5"/>
  <c r="AC10" i="17132" s="1"/>
  <c r="B11" i="5"/>
  <c r="O11" i="5"/>
  <c r="D11" i="17132"/>
  <c r="F11" i="17132"/>
  <c r="CM11" i="5"/>
  <c r="O11" i="17132" s="1"/>
  <c r="CZ11" i="5"/>
  <c r="Q11" i="17132" s="1"/>
  <c r="DS11" i="5"/>
  <c r="S11" i="17132"/>
  <c r="EK11" i="5"/>
  <c r="Z11" i="17132" s="1"/>
  <c r="ES11" i="5"/>
  <c r="AA11" i="17132" s="1"/>
  <c r="FB11" i="5"/>
  <c r="FJ11" i="5"/>
  <c r="AC11" i="17132" s="1"/>
  <c r="B12" i="5"/>
  <c r="B12" i="17132"/>
  <c r="O12" i="5"/>
  <c r="D12" i="17132" s="1"/>
  <c r="CM12" i="5"/>
  <c r="O12" i="17132" s="1"/>
  <c r="CZ12" i="5"/>
  <c r="Q12" i="17132" s="1"/>
  <c r="DS12" i="5"/>
  <c r="S12" i="17132"/>
  <c r="EK12" i="5"/>
  <c r="Z12" i="17132" s="1"/>
  <c r="ES12" i="5"/>
  <c r="AA12" i="17132" s="1"/>
  <c r="FB12" i="5"/>
  <c r="AB12" i="17132" s="1"/>
  <c r="FJ12" i="5"/>
  <c r="AC12" i="17132"/>
  <c r="B13" i="5"/>
  <c r="B13" i="17132" s="1"/>
  <c r="O13" i="5"/>
  <c r="O6" i="5" s="1"/>
  <c r="CM13" i="5"/>
  <c r="O13" i="17132"/>
  <c r="CZ13" i="5"/>
  <c r="Q13" i="17132"/>
  <c r="DS13" i="5"/>
  <c r="S13" i="17132"/>
  <c r="EK13" i="5"/>
  <c r="Z13" i="17132"/>
  <c r="ES13" i="5"/>
  <c r="AA13" i="17132"/>
  <c r="FB13" i="5"/>
  <c r="AB13" i="17132"/>
  <c r="FJ13" i="5"/>
  <c r="AC13" i="17132"/>
  <c r="B14" i="5"/>
  <c r="B14" i="17132"/>
  <c r="O14" i="5"/>
  <c r="D14" i="17132"/>
  <c r="CM14" i="5"/>
  <c r="O14" i="17132"/>
  <c r="CZ14" i="5"/>
  <c r="Q14" i="17132"/>
  <c r="DS14" i="5"/>
  <c r="S14" i="17132"/>
  <c r="EK14" i="5"/>
  <c r="Z14" i="17132" s="1"/>
  <c r="ES14" i="5"/>
  <c r="AA14" i="17132" s="1"/>
  <c r="FB14" i="5"/>
  <c r="AB14" i="17132" s="1"/>
  <c r="FJ14" i="5"/>
  <c r="AC14" i="17132"/>
  <c r="B15" i="5"/>
  <c r="O15" i="5"/>
  <c r="D15" i="17132"/>
  <c r="F15" i="17132"/>
  <c r="CM15" i="5"/>
  <c r="O15" i="17132" s="1"/>
  <c r="CZ15" i="5"/>
  <c r="Q15" i="17132" s="1"/>
  <c r="DS15" i="5"/>
  <c r="S15" i="17132" s="1"/>
  <c r="EK15" i="5"/>
  <c r="Z15" i="17132"/>
  <c r="ES15" i="5"/>
  <c r="AA15" i="17132" s="1"/>
  <c r="FB15" i="5"/>
  <c r="AB15" i="17132" s="1"/>
  <c r="FJ15" i="5"/>
  <c r="AC15" i="17132" s="1"/>
  <c r="B16" i="5"/>
  <c r="B16" i="17132"/>
  <c r="O16" i="5"/>
  <c r="D16" i="17132" s="1"/>
  <c r="F16" i="17132"/>
  <c r="CM16" i="5"/>
  <c r="O16" i="17132"/>
  <c r="CZ16" i="5"/>
  <c r="Q16" i="17132"/>
  <c r="DS16" i="5"/>
  <c r="S16" i="17132"/>
  <c r="EK16" i="5"/>
  <c r="ES16" i="5"/>
  <c r="AA16" i="17132" s="1"/>
  <c r="FB16" i="5"/>
  <c r="AB16" i="17132"/>
  <c r="FJ16" i="5"/>
  <c r="AC16" i="17132" s="1"/>
  <c r="B17" i="5"/>
  <c r="B17" i="17132"/>
  <c r="O17" i="5"/>
  <c r="D17" i="17132" s="1"/>
  <c r="CM17" i="5"/>
  <c r="O17" i="17132"/>
  <c r="CZ17" i="5"/>
  <c r="Q17" i="17132" s="1"/>
  <c r="DS17" i="5"/>
  <c r="S17" i="17132"/>
  <c r="EK17" i="5"/>
  <c r="Z17" i="17132" s="1"/>
  <c r="ES17" i="5"/>
  <c r="AA17" i="17132" s="1"/>
  <c r="FB17" i="5"/>
  <c r="AB17" i="17132"/>
  <c r="FJ17" i="5"/>
  <c r="AC17" i="17132"/>
  <c r="B18" i="5"/>
  <c r="B18" i="17132"/>
  <c r="O18" i="5"/>
  <c r="D18" i="17132"/>
  <c r="CM18" i="5"/>
  <c r="O18" i="17132"/>
  <c r="CZ18" i="5"/>
  <c r="Q18" i="17132"/>
  <c r="DS18" i="5"/>
  <c r="S18" i="17132"/>
  <c r="EK18" i="5"/>
  <c r="Z18" i="17132"/>
  <c r="ES18" i="5"/>
  <c r="AA18" i="17132"/>
  <c r="FB18" i="5"/>
  <c r="AB18" i="17132"/>
  <c r="FJ18" i="5"/>
  <c r="AC18" i="17132"/>
  <c r="B19" i="5"/>
  <c r="B19" i="17132"/>
  <c r="O19" i="5"/>
  <c r="D19" i="17132"/>
  <c r="M19" i="17132"/>
  <c r="CM19" i="5"/>
  <c r="O19" i="17132" s="1"/>
  <c r="CZ19" i="5"/>
  <c r="Q19" i="17132"/>
  <c r="DS19" i="5"/>
  <c r="S19" i="17132"/>
  <c r="EK19" i="5"/>
  <c r="Z19" i="17132"/>
  <c r="ES19" i="5"/>
  <c r="AA19" i="17132"/>
  <c r="FB19" i="5"/>
  <c r="AB19" i="17132"/>
  <c r="FJ19" i="5"/>
  <c r="AC19" i="17132"/>
  <c r="B20" i="5"/>
  <c r="B20" i="17132" s="1"/>
  <c r="O20" i="5"/>
  <c r="D20" i="17132" s="1"/>
  <c r="CM20" i="5"/>
  <c r="O20" i="17132" s="1"/>
  <c r="CZ20" i="5"/>
  <c r="Q20" i="17132" s="1"/>
  <c r="DS20" i="5"/>
  <c r="S20" i="17132" s="1"/>
  <c r="EK20" i="5"/>
  <c r="Z20" i="17132" s="1"/>
  <c r="ES20" i="5"/>
  <c r="AA20" i="17132" s="1"/>
  <c r="FB20" i="5"/>
  <c r="AB20" i="17132" s="1"/>
  <c r="FJ20" i="5"/>
  <c r="AC20" i="17132" s="1"/>
  <c r="C26" i="5"/>
  <c r="D26" i="5"/>
  <c r="E26" i="5"/>
  <c r="F26" i="5"/>
  <c r="G26" i="5"/>
  <c r="H26" i="5"/>
  <c r="I26" i="5"/>
  <c r="J26" i="5"/>
  <c r="K26" i="5"/>
  <c r="L26" i="5"/>
  <c r="P26" i="5"/>
  <c r="S26" i="5"/>
  <c r="T26" i="5"/>
  <c r="U26" i="5"/>
  <c r="V26" i="5"/>
  <c r="W26" i="5"/>
  <c r="AC26" i="5"/>
  <c r="AD26" i="5"/>
  <c r="AE26" i="5"/>
  <c r="AF26" i="5"/>
  <c r="AG26" i="5"/>
  <c r="AI26" i="5"/>
  <c r="AK26" i="5"/>
  <c r="AL26" i="5"/>
  <c r="AM26" i="5"/>
  <c r="AN26" i="5"/>
  <c r="AO26" i="5"/>
  <c r="AP26" i="5"/>
  <c r="AQ26" i="5"/>
  <c r="BJ26" i="5"/>
  <c r="BI26" i="5"/>
  <c r="BK26" i="5"/>
  <c r="BL26" i="5"/>
  <c r="BM26" i="5"/>
  <c r="BN26" i="5"/>
  <c r="BO26" i="5"/>
  <c r="BP26" i="5"/>
  <c r="BR26" i="5"/>
  <c r="BS26" i="5"/>
  <c r="BT26" i="5"/>
  <c r="BU26" i="5"/>
  <c r="BV26" i="5"/>
  <c r="BQ26" i="5" s="1"/>
  <c r="BW26" i="5"/>
  <c r="BX26" i="5"/>
  <c r="CA26" i="5"/>
  <c r="CB26" i="5"/>
  <c r="CC26" i="5"/>
  <c r="CD26" i="5"/>
  <c r="CE26" i="5"/>
  <c r="CF26" i="5"/>
  <c r="CG26" i="5"/>
  <c r="CH26" i="5"/>
  <c r="CI26" i="5"/>
  <c r="CJ26" i="5"/>
  <c r="CN26" i="5"/>
  <c r="CO26" i="5"/>
  <c r="CP26" i="5"/>
  <c r="CQ26" i="5"/>
  <c r="CR26" i="5"/>
  <c r="CS26" i="5"/>
  <c r="CT26" i="5"/>
  <c r="CU26" i="5"/>
  <c r="B27" i="5"/>
  <c r="AD7" i="17132"/>
  <c r="AB27" i="5"/>
  <c r="AI7" i="17132" s="1"/>
  <c r="AJ27" i="5"/>
  <c r="AJ7" i="17132" s="1"/>
  <c r="BI27" i="5"/>
  <c r="AK7" i="17132" s="1"/>
  <c r="BQ27" i="5"/>
  <c r="AL7" i="17132" s="1"/>
  <c r="AM7" i="17132"/>
  <c r="B28" i="5"/>
  <c r="AD8" i="17132"/>
  <c r="AB28" i="5"/>
  <c r="AI8" i="17132"/>
  <c r="AJ28" i="5"/>
  <c r="AJ8" i="17132"/>
  <c r="BI28" i="5"/>
  <c r="AK8" i="17132"/>
  <c r="AK6" i="17132" s="1"/>
  <c r="BQ28" i="5"/>
  <c r="AL8" i="17132"/>
  <c r="AO8" i="17132"/>
  <c r="B29" i="5"/>
  <c r="AD9" i="17132" s="1"/>
  <c r="AB29" i="5"/>
  <c r="AI9" i="17132" s="1"/>
  <c r="AJ29" i="5"/>
  <c r="AJ9" i="17132" s="1"/>
  <c r="BI29" i="5"/>
  <c r="AK9" i="17132" s="1"/>
  <c r="BQ29" i="5"/>
  <c r="AL9" i="17132" s="1"/>
  <c r="B30" i="5"/>
  <c r="AD10" i="17132"/>
  <c r="AB30" i="5"/>
  <c r="AJ30" i="5"/>
  <c r="AJ10" i="17132"/>
  <c r="BI30" i="5"/>
  <c r="AK10" i="17132"/>
  <c r="BQ30" i="5"/>
  <c r="AL10" i="17132"/>
  <c r="AM10" i="17132"/>
  <c r="AO10" i="17132"/>
  <c r="B31" i="5"/>
  <c r="AD11" i="17132" s="1"/>
  <c r="AB31" i="5"/>
  <c r="AI11" i="17132" s="1"/>
  <c r="AJ31" i="5"/>
  <c r="AJ11" i="17132" s="1"/>
  <c r="BI31" i="5"/>
  <c r="AK11" i="17132" s="1"/>
  <c r="BQ31" i="5"/>
  <c r="AL11" i="17132" s="1"/>
  <c r="AO11" i="17132"/>
  <c r="B32" i="5"/>
  <c r="AD12" i="17132"/>
  <c r="AB32" i="5"/>
  <c r="AI12" i="17132"/>
  <c r="AJ32" i="5"/>
  <c r="AJ12" i="17132"/>
  <c r="BI32" i="5"/>
  <c r="AK12" i="17132"/>
  <c r="BQ32" i="5"/>
  <c r="AL12" i="17132"/>
  <c r="AO12" i="17132"/>
  <c r="B33" i="5"/>
  <c r="AD13" i="17132" s="1"/>
  <c r="AB33" i="5"/>
  <c r="AI13" i="17132" s="1"/>
  <c r="AJ33" i="5"/>
  <c r="AJ13" i="17132"/>
  <c r="BI33" i="5"/>
  <c r="AK13" i="17132"/>
  <c r="BQ33" i="5"/>
  <c r="AL13" i="17132"/>
  <c r="AM13" i="17132"/>
  <c r="B34" i="5"/>
  <c r="AD14" i="17132" s="1"/>
  <c r="AB34" i="5"/>
  <c r="AI14" i="17132" s="1"/>
  <c r="AJ34" i="5"/>
  <c r="AJ14" i="17132" s="1"/>
  <c r="BI34" i="5"/>
  <c r="AK14" i="17132" s="1"/>
  <c r="BQ34" i="5"/>
  <c r="AL14" i="17132" s="1"/>
  <c r="AL6" i="17132" s="1"/>
  <c r="AM14" i="17132"/>
  <c r="B35" i="5"/>
  <c r="AD15" i="17132"/>
  <c r="AB35" i="5"/>
  <c r="AI15" i="17132"/>
  <c r="AJ35" i="5"/>
  <c r="AJ15" i="17132"/>
  <c r="BI35" i="5"/>
  <c r="AK15" i="17132"/>
  <c r="BQ35" i="5"/>
  <c r="AL15" i="17132"/>
  <c r="AM15" i="17132"/>
  <c r="AO15" i="17132"/>
  <c r="B36" i="5"/>
  <c r="AD16" i="17132"/>
  <c r="AB36" i="5"/>
  <c r="AI16" i="17132"/>
  <c r="AJ36" i="5"/>
  <c r="AJ16" i="17132"/>
  <c r="BI36" i="5"/>
  <c r="AK16" i="17132"/>
  <c r="BQ36" i="5"/>
  <c r="AL16" i="17132"/>
  <c r="AO16" i="17132"/>
  <c r="B37" i="5"/>
  <c r="AD17" i="17132" s="1"/>
  <c r="AB37" i="5"/>
  <c r="AI17" i="17132" s="1"/>
  <c r="AJ37" i="5"/>
  <c r="AJ17" i="17132" s="1"/>
  <c r="BI37" i="5"/>
  <c r="AK17" i="17132" s="1"/>
  <c r="BQ37" i="5"/>
  <c r="B38" i="5"/>
  <c r="AD18" i="17132" s="1"/>
  <c r="AB38" i="5"/>
  <c r="AI18" i="17132"/>
  <c r="AJ38" i="5"/>
  <c r="AJ18" i="17132"/>
  <c r="BI38" i="5"/>
  <c r="AK18" i="17132"/>
  <c r="BQ38" i="5"/>
  <c r="AL18" i="17132"/>
  <c r="B39" i="5"/>
  <c r="AD19" i="17132"/>
  <c r="AB39" i="5"/>
  <c r="AI19" i="17132"/>
  <c r="AJ39" i="5"/>
  <c r="AJ19" i="17132"/>
  <c r="BI39" i="5"/>
  <c r="AK19" i="17132"/>
  <c r="BQ39" i="5"/>
  <c r="AL19" i="17132"/>
  <c r="AO19" i="17132"/>
  <c r="B40" i="5"/>
  <c r="AD20" i="17132" s="1"/>
  <c r="AD6" i="17132" s="1"/>
  <c r="AB40" i="5"/>
  <c r="AI20" i="17132" s="1"/>
  <c r="AJ40" i="5"/>
  <c r="AJ20" i="17132" s="1"/>
  <c r="BI40" i="5"/>
  <c r="AK20" i="17132" s="1"/>
  <c r="BQ40" i="5"/>
  <c r="AL20" i="17132" s="1"/>
  <c r="N7" i="17132"/>
  <c r="N8" i="17132"/>
  <c r="T9" i="17132"/>
  <c r="I10" i="17132"/>
  <c r="G11" i="17132"/>
  <c r="I11" i="17132"/>
  <c r="T11" i="17132"/>
  <c r="G12" i="17132"/>
  <c r="N12" i="17132"/>
  <c r="G15" i="17132"/>
  <c r="N16" i="17132"/>
  <c r="G18" i="17132"/>
  <c r="G19" i="17132"/>
  <c r="N19" i="17132"/>
  <c r="G20" i="17132"/>
  <c r="C25" i="1"/>
  <c r="D25" i="1"/>
  <c r="E25" i="1"/>
  <c r="F25" i="1"/>
  <c r="G25" i="1"/>
  <c r="H25" i="1"/>
  <c r="I25" i="1"/>
  <c r="J25" i="1"/>
  <c r="K25" i="1"/>
  <c r="L25" i="1"/>
  <c r="R25" i="1"/>
  <c r="S25" i="1"/>
  <c r="P25" i="1" s="1"/>
  <c r="U25" i="1"/>
  <c r="V25" i="1"/>
  <c r="W25" i="1"/>
  <c r="X25" i="1"/>
  <c r="Y25" i="1"/>
  <c r="AE25" i="1"/>
  <c r="AI25" i="1"/>
  <c r="AK25" i="1"/>
  <c r="AM25" i="1"/>
  <c r="AO25" i="1"/>
  <c r="AQ25" i="1"/>
  <c r="AS25" i="1"/>
  <c r="BA25" i="1"/>
  <c r="BU25" i="1"/>
  <c r="CM25" i="1"/>
  <c r="CN25" i="1"/>
  <c r="CO25" i="1"/>
  <c r="CP25" i="1"/>
  <c r="CQ25" i="1"/>
  <c r="CR25" i="1"/>
  <c r="CS25" i="1"/>
  <c r="CT25" i="1"/>
  <c r="CU25" i="1"/>
  <c r="CZ25" i="1"/>
  <c r="DA25" i="1"/>
  <c r="DB25" i="1"/>
  <c r="DC25" i="1"/>
  <c r="DD25" i="1"/>
  <c r="DE25" i="1"/>
  <c r="DF25" i="1"/>
  <c r="DG25" i="1"/>
  <c r="DH25" i="1"/>
  <c r="B26" i="1"/>
  <c r="AE7" i="17132"/>
  <c r="O26" i="1"/>
  <c r="CL26" i="1"/>
  <c r="AP7" i="17132"/>
  <c r="B27" i="1"/>
  <c r="AE8" i="17132"/>
  <c r="O27" i="1"/>
  <c r="CL27" i="1"/>
  <c r="AN8" i="17132" s="1"/>
  <c r="B28" i="1"/>
  <c r="AE9" i="17132" s="1"/>
  <c r="O28" i="1"/>
  <c r="CL28" i="1"/>
  <c r="AN9" i="17132"/>
  <c r="B29" i="1"/>
  <c r="AE10" i="17132"/>
  <c r="O29" i="1"/>
  <c r="CL29" i="1"/>
  <c r="AN10" i="17132" s="1"/>
  <c r="B30" i="1"/>
  <c r="AE11" i="17132" s="1"/>
  <c r="O30" i="1"/>
  <c r="CL30" i="1"/>
  <c r="AN11" i="17132"/>
  <c r="AP11" i="17132"/>
  <c r="B31" i="1"/>
  <c r="AE12" i="17132" s="1"/>
  <c r="O31" i="1"/>
  <c r="CL31" i="1"/>
  <c r="AN12" i="17132"/>
  <c r="AP12" i="17132"/>
  <c r="B32" i="1"/>
  <c r="AE13" i="17132" s="1"/>
  <c r="O32" i="1"/>
  <c r="CL32" i="1"/>
  <c r="AN13" i="17132"/>
  <c r="B33" i="1"/>
  <c r="AE14" i="17132"/>
  <c r="O33" i="1"/>
  <c r="CL33" i="1"/>
  <c r="AN14" i="17132" s="1"/>
  <c r="B34" i="1"/>
  <c r="AE15" i="17132" s="1"/>
  <c r="O34" i="1"/>
  <c r="CL34" i="1"/>
  <c r="AN15" i="17132"/>
  <c r="B35" i="1"/>
  <c r="AE16" i="17132"/>
  <c r="O35" i="1"/>
  <c r="CL35" i="1"/>
  <c r="AN16" i="17132" s="1"/>
  <c r="AP16" i="17132"/>
  <c r="B36" i="1"/>
  <c r="AE17" i="17132"/>
  <c r="O36" i="1"/>
  <c r="CL36" i="1"/>
  <c r="AN17" i="17132" s="1"/>
  <c r="B37" i="1"/>
  <c r="AE18" i="17132" s="1"/>
  <c r="O37" i="1"/>
  <c r="CL37" i="1"/>
  <c r="AN18" i="17132"/>
  <c r="AP18" i="17132"/>
  <c r="B38" i="1"/>
  <c r="AE19" i="17132" s="1"/>
  <c r="O38" i="1"/>
  <c r="CL38" i="1"/>
  <c r="AN19" i="17132"/>
  <c r="AP19" i="17132"/>
  <c r="B39" i="1"/>
  <c r="AE20" i="17132" s="1"/>
  <c r="O39" i="1"/>
  <c r="CL39" i="1"/>
  <c r="AN20" i="17132"/>
  <c r="F5" i="12"/>
  <c r="G5" i="12"/>
  <c r="E5" i="12" s="1"/>
  <c r="B5" i="12" s="1"/>
  <c r="I5" i="12"/>
  <c r="J5" i="12"/>
  <c r="H5" i="12" s="1"/>
  <c r="L5" i="12"/>
  <c r="M5" i="12"/>
  <c r="S5" i="12"/>
  <c r="R5" i="12"/>
  <c r="T5" i="12"/>
  <c r="V5" i="12"/>
  <c r="U5" i="12" s="1"/>
  <c r="W5" i="12"/>
  <c r="Q5" i="12"/>
  <c r="Y5" i="12"/>
  <c r="X5" i="12"/>
  <c r="Z5" i="12"/>
  <c r="AC5" i="12"/>
  <c r="AE5" i="12"/>
  <c r="AG5" i="12"/>
  <c r="AK5" i="12"/>
  <c r="AL5" i="12"/>
  <c r="AM5" i="12"/>
  <c r="AO5" i="12"/>
  <c r="AN5" i="12" s="1"/>
  <c r="AP5" i="12"/>
  <c r="AT5" i="12"/>
  <c r="AV5" i="12"/>
  <c r="AX5" i="12"/>
  <c r="BB5" i="12"/>
  <c r="BC5" i="12"/>
  <c r="BD5" i="12"/>
  <c r="BE5" i="12"/>
  <c r="CH5" i="12"/>
  <c r="CJ5" i="12"/>
  <c r="CP5" i="12"/>
  <c r="CM5" i="12" s="1"/>
  <c r="CQ5" i="12"/>
  <c r="CS5" i="12"/>
  <c r="CT5" i="12"/>
  <c r="CN5" i="12" s="1"/>
  <c r="CV5" i="12"/>
  <c r="CW5" i="12"/>
  <c r="CU5" i="12" s="1"/>
  <c r="DZ5" i="12"/>
  <c r="EB5" i="12"/>
  <c r="EC5" i="12"/>
  <c r="ED5" i="12"/>
  <c r="EE5" i="12"/>
  <c r="EF5" i="12"/>
  <c r="EP5" i="12"/>
  <c r="ER5" i="12"/>
  <c r="EU5" i="12"/>
  <c r="EV5" i="12"/>
  <c r="FE5" i="12"/>
  <c r="FF5" i="12"/>
  <c r="FD5" i="12" s="1"/>
  <c r="FH5" i="12"/>
  <c r="FI5" i="12"/>
  <c r="FG5" i="12" s="1"/>
  <c r="FK5" i="12"/>
  <c r="FL5" i="12"/>
  <c r="FJ5" i="12" s="1"/>
  <c r="FM5" i="12"/>
  <c r="FS5" i="12"/>
  <c r="FR5" i="12" s="1"/>
  <c r="FO5" i="12" s="1"/>
  <c r="FT5" i="12"/>
  <c r="FV5" i="12"/>
  <c r="FW5" i="12"/>
  <c r="FU5" i="12"/>
  <c r="FY5" i="12"/>
  <c r="FZ5" i="12"/>
  <c r="FQ5" i="12" s="1"/>
  <c r="GC5" i="12"/>
  <c r="GD5" i="12"/>
  <c r="GJ5" i="12"/>
  <c r="GG5" i="12" s="1"/>
  <c r="GF5" i="12" s="1"/>
  <c r="GK5" i="12"/>
  <c r="GM5" i="12"/>
  <c r="GN5" i="12"/>
  <c r="C6" i="12"/>
  <c r="D6" i="12"/>
  <c r="E6" i="12"/>
  <c r="H6" i="12"/>
  <c r="K6" i="12"/>
  <c r="B6" i="12" s="1"/>
  <c r="P6" i="12"/>
  <c r="AR6" i="12"/>
  <c r="AR5" i="12" s="1"/>
  <c r="AZ6" i="12"/>
  <c r="BW6" i="12"/>
  <c r="BX6" i="12"/>
  <c r="BY6" i="12"/>
  <c r="BV6" i="12" s="1"/>
  <c r="CB6" i="12"/>
  <c r="CM6" i="12"/>
  <c r="CN6" i="12"/>
  <c r="CO6" i="12"/>
  <c r="CR6" i="12"/>
  <c r="CU6" i="12"/>
  <c r="DQ6" i="12"/>
  <c r="DR6" i="12"/>
  <c r="DS6" i="12"/>
  <c r="DV6" i="12"/>
  <c r="DP6" i="12" s="1"/>
  <c r="EA6" i="12"/>
  <c r="DY6" i="12"/>
  <c r="EJ6" i="12"/>
  <c r="EL6" i="12"/>
  <c r="EN6" i="12"/>
  <c r="ES6" i="12"/>
  <c r="EY6" i="12"/>
  <c r="EZ6" i="12"/>
  <c r="FA6" i="12"/>
  <c r="FD6" i="12"/>
  <c r="FG6" i="12"/>
  <c r="FJ6" i="12"/>
  <c r="FP6" i="12"/>
  <c r="FQ6" i="12"/>
  <c r="FR6" i="12"/>
  <c r="FU6" i="12"/>
  <c r="FO6" i="12" s="1"/>
  <c r="FX6" i="12"/>
  <c r="GA6" i="12"/>
  <c r="GI6" i="12"/>
  <c r="GL6" i="12"/>
  <c r="C7" i="12"/>
  <c r="D7" i="12"/>
  <c r="E7" i="12"/>
  <c r="H7" i="12"/>
  <c r="B7" i="12" s="1"/>
  <c r="K7" i="12"/>
  <c r="P7" i="12"/>
  <c r="BW7" i="12"/>
  <c r="BX7" i="12"/>
  <c r="BY7" i="12"/>
  <c r="CB7" i="12"/>
  <c r="CM7" i="12"/>
  <c r="CN7" i="12"/>
  <c r="CO7" i="12"/>
  <c r="CR7" i="12"/>
  <c r="CU7" i="12"/>
  <c r="DQ7" i="12"/>
  <c r="DR7" i="12"/>
  <c r="DS7" i="12"/>
  <c r="DV7" i="12"/>
  <c r="EA7" i="12"/>
  <c r="DY7" i="12" s="1"/>
  <c r="EJ7" i="12"/>
  <c r="EL7" i="12"/>
  <c r="EN7" i="12"/>
  <c r="EH7" i="12" s="1"/>
  <c r="ES7" i="12"/>
  <c r="EY7" i="12"/>
  <c r="EZ7" i="12"/>
  <c r="FA7" i="12"/>
  <c r="EX7" i="12" s="1"/>
  <c r="FD7" i="12"/>
  <c r="FG7" i="12"/>
  <c r="FJ7" i="12"/>
  <c r="FP7" i="12"/>
  <c r="FQ7" i="12"/>
  <c r="FR7" i="12"/>
  <c r="FU7" i="12"/>
  <c r="FX7" i="12"/>
  <c r="GA7" i="12"/>
  <c r="GI7" i="12"/>
  <c r="GL7" i="12"/>
  <c r="C8" i="12"/>
  <c r="D8" i="12"/>
  <c r="E8" i="12"/>
  <c r="H8" i="12"/>
  <c r="K8" i="12"/>
  <c r="P8" i="12"/>
  <c r="BW8" i="12"/>
  <c r="BX8" i="12"/>
  <c r="BY8" i="12"/>
  <c r="BV8" i="12" s="1"/>
  <c r="CB8" i="12"/>
  <c r="CM8" i="12"/>
  <c r="CN8" i="12"/>
  <c r="CO8" i="12"/>
  <c r="CL8" i="12" s="1"/>
  <c r="CR8" i="12"/>
  <c r="CU8" i="12"/>
  <c r="DQ8" i="12"/>
  <c r="DR8" i="12"/>
  <c r="DS8" i="12"/>
  <c r="DP8" i="12" s="1"/>
  <c r="DV8" i="12"/>
  <c r="EJ8" i="12"/>
  <c r="EL8" i="12"/>
  <c r="EN8" i="12"/>
  <c r="EH8" i="12" s="1"/>
  <c r="ES8" i="12"/>
  <c r="EY8" i="12"/>
  <c r="EZ8" i="12"/>
  <c r="FA8" i="12"/>
  <c r="FD8" i="12"/>
  <c r="FG8" i="12"/>
  <c r="FJ8" i="12"/>
  <c r="FP8" i="12"/>
  <c r="FQ8" i="12"/>
  <c r="FR8" i="12"/>
  <c r="FU8" i="12"/>
  <c r="FX8" i="12"/>
  <c r="GA8" i="12"/>
  <c r="GI8" i="12"/>
  <c r="GL8" i="12"/>
  <c r="C9" i="12"/>
  <c r="D9" i="12"/>
  <c r="E9" i="12"/>
  <c r="H9" i="12"/>
  <c r="B9" i="12" s="1"/>
  <c r="K9" i="12"/>
  <c r="P9" i="12"/>
  <c r="BW9" i="12"/>
  <c r="BX9" i="12"/>
  <c r="BY9" i="12"/>
  <c r="CB9" i="12"/>
  <c r="CM9" i="12"/>
  <c r="CN9" i="12"/>
  <c r="CO9" i="12"/>
  <c r="CR9" i="12"/>
  <c r="CU9" i="12"/>
  <c r="DQ9" i="12"/>
  <c r="DR9" i="12"/>
  <c r="DS9" i="12"/>
  <c r="DV9" i="12"/>
  <c r="EA9" i="12"/>
  <c r="DY9" i="12" s="1"/>
  <c r="EJ9" i="12"/>
  <c r="EL9" i="12"/>
  <c r="EN9" i="12"/>
  <c r="ES9" i="12"/>
  <c r="EH9" i="12" s="1"/>
  <c r="EY9" i="12"/>
  <c r="EZ9" i="12"/>
  <c r="FA9" i="12"/>
  <c r="FD9" i="12"/>
  <c r="EX9" i="12" s="1"/>
  <c r="FG9" i="12"/>
  <c r="FJ9" i="12"/>
  <c r="FP9" i="12"/>
  <c r="FQ9" i="12"/>
  <c r="FR9" i="12"/>
  <c r="FU9" i="12"/>
  <c r="FX9" i="12"/>
  <c r="GA9" i="12"/>
  <c r="GI9" i="12"/>
  <c r="GL9" i="12"/>
  <c r="P10" i="12"/>
  <c r="CM10" i="12"/>
  <c r="CN10" i="12"/>
  <c r="CO10" i="12"/>
  <c r="CR10" i="12"/>
  <c r="CU10" i="12"/>
  <c r="DQ10" i="12"/>
  <c r="DR10" i="12"/>
  <c r="DS10" i="12"/>
  <c r="DV10" i="12"/>
  <c r="DP10" i="12" s="1"/>
  <c r="EA10" i="12"/>
  <c r="DY10" i="12"/>
  <c r="EJ10" i="12"/>
  <c r="EL10" i="12"/>
  <c r="EN10" i="12"/>
  <c r="ES10" i="12"/>
  <c r="EY10" i="12"/>
  <c r="EZ10" i="12"/>
  <c r="FA10" i="12"/>
  <c r="FD10" i="12"/>
  <c r="FG10" i="12"/>
  <c r="FJ10" i="12"/>
  <c r="FP10" i="12"/>
  <c r="FQ10" i="12"/>
  <c r="FR10" i="12"/>
  <c r="FU10" i="12"/>
  <c r="FO10" i="12" s="1"/>
  <c r="FX10" i="12"/>
  <c r="GA10" i="12"/>
  <c r="GI10" i="12"/>
  <c r="GL10" i="12"/>
  <c r="C11" i="12"/>
  <c r="D11" i="12"/>
  <c r="E11" i="12"/>
  <c r="H11" i="12"/>
  <c r="B11" i="12" s="1"/>
  <c r="K11" i="12"/>
  <c r="P11" i="12"/>
  <c r="BW11" i="12"/>
  <c r="BX11" i="12"/>
  <c r="BY11" i="12"/>
  <c r="CB11" i="12"/>
  <c r="CM11" i="12"/>
  <c r="CN11" i="12"/>
  <c r="CO11" i="12"/>
  <c r="CR11" i="12"/>
  <c r="CL11" i="12" s="1"/>
  <c r="CU11" i="12"/>
  <c r="DQ11" i="12"/>
  <c r="DR11" i="12"/>
  <c r="DS11" i="12"/>
  <c r="DV11" i="12"/>
  <c r="EA11" i="12"/>
  <c r="DY11" i="12" s="1"/>
  <c r="EJ11" i="12"/>
  <c r="EJ5" i="12" s="1"/>
  <c r="EL11" i="12"/>
  <c r="EN11" i="12"/>
  <c r="ES11" i="12"/>
  <c r="EY11" i="12"/>
  <c r="EZ11" i="12"/>
  <c r="FA11" i="12"/>
  <c r="FD11" i="12"/>
  <c r="FG11" i="12"/>
  <c r="EX11" i="12" s="1"/>
  <c r="FJ11" i="12"/>
  <c r="FP11" i="12"/>
  <c r="FQ11" i="12"/>
  <c r="FR11" i="12"/>
  <c r="FO11" i="12" s="1"/>
  <c r="FU11" i="12"/>
  <c r="FX11" i="12"/>
  <c r="GA11" i="12"/>
  <c r="GI11" i="12"/>
  <c r="GL11" i="12"/>
  <c r="C12" i="12"/>
  <c r="D12" i="12"/>
  <c r="E12" i="12"/>
  <c r="B12" i="12" s="1"/>
  <c r="H12" i="12"/>
  <c r="K12" i="12"/>
  <c r="P12" i="12"/>
  <c r="BW12" i="12"/>
  <c r="BX12" i="12"/>
  <c r="BY12" i="12"/>
  <c r="CB12" i="12"/>
  <c r="CM12" i="12"/>
  <c r="CN12" i="12"/>
  <c r="CO12" i="12"/>
  <c r="CL12" i="12" s="1"/>
  <c r="CR12" i="12"/>
  <c r="CU12" i="12"/>
  <c r="DQ12" i="12"/>
  <c r="DR12" i="12"/>
  <c r="DS12" i="12"/>
  <c r="DV12" i="12"/>
  <c r="DP12" i="12" s="1"/>
  <c r="EA12" i="12"/>
  <c r="DY12" i="12"/>
  <c r="EJ12" i="12"/>
  <c r="EL12" i="12"/>
  <c r="EN12" i="12"/>
  <c r="ES12" i="12"/>
  <c r="EY12" i="12"/>
  <c r="EZ12" i="12"/>
  <c r="FA12" i="12"/>
  <c r="FD12" i="12"/>
  <c r="FG12" i="12"/>
  <c r="EX12" i="12" s="1"/>
  <c r="FJ12" i="12"/>
  <c r="FP12" i="12"/>
  <c r="FQ12" i="12"/>
  <c r="FR12" i="12"/>
  <c r="FO12" i="12" s="1"/>
  <c r="FU12" i="12"/>
  <c r="FX12" i="12"/>
  <c r="GA12" i="12"/>
  <c r="GI12" i="12"/>
  <c r="GL12" i="12"/>
  <c r="C13" i="12"/>
  <c r="D13" i="12"/>
  <c r="E13" i="12"/>
  <c r="H13" i="12"/>
  <c r="K13" i="12"/>
  <c r="B13" i="12"/>
  <c r="P13" i="12"/>
  <c r="BW13" i="12"/>
  <c r="BX13" i="12"/>
  <c r="BY13" i="12"/>
  <c r="BV13" i="12" s="1"/>
  <c r="CB13" i="12"/>
  <c r="CM13" i="12"/>
  <c r="CN13" i="12"/>
  <c r="CO13" i="12"/>
  <c r="CL13" i="12"/>
  <c r="CR13" i="12"/>
  <c r="CU13" i="12"/>
  <c r="DQ13" i="12"/>
  <c r="DR13" i="12"/>
  <c r="DS13" i="12"/>
  <c r="DV13" i="12"/>
  <c r="EA13" i="12"/>
  <c r="DY13" i="12"/>
  <c r="EJ13" i="12"/>
  <c r="EL13" i="12"/>
  <c r="EN13" i="12"/>
  <c r="ES13" i="12"/>
  <c r="EH13" i="12" s="1"/>
  <c r="EY13" i="12"/>
  <c r="EZ13" i="12"/>
  <c r="FA13" i="12"/>
  <c r="FD13" i="12"/>
  <c r="FG13" i="12"/>
  <c r="FJ13" i="12"/>
  <c r="FP13" i="12"/>
  <c r="FQ13" i="12"/>
  <c r="FR13" i="12"/>
  <c r="FU13" i="12"/>
  <c r="FX13" i="12"/>
  <c r="GA13" i="12"/>
  <c r="GI13" i="12"/>
  <c r="GL13" i="12"/>
  <c r="C14" i="12"/>
  <c r="D14" i="12"/>
  <c r="E14" i="12"/>
  <c r="H14" i="12"/>
  <c r="K14" i="12"/>
  <c r="P14" i="12"/>
  <c r="BW14" i="12"/>
  <c r="BX14" i="12"/>
  <c r="BY14" i="12"/>
  <c r="CB14" i="12"/>
  <c r="CM14" i="12"/>
  <c r="CN14" i="12"/>
  <c r="CO14" i="12"/>
  <c r="CR14" i="12"/>
  <c r="CU14" i="12"/>
  <c r="DQ14" i="12"/>
  <c r="DR14" i="12"/>
  <c r="DS14" i="12"/>
  <c r="DV14" i="12"/>
  <c r="EA14" i="12"/>
  <c r="DY14" i="12" s="1"/>
  <c r="EJ14" i="12"/>
  <c r="EL14" i="12"/>
  <c r="EN14" i="12"/>
  <c r="ES14" i="12"/>
  <c r="EY14" i="12"/>
  <c r="EZ14" i="12"/>
  <c r="FA14" i="12"/>
  <c r="FD14" i="12"/>
  <c r="FG14" i="12"/>
  <c r="EX14" i="12" s="1"/>
  <c r="FJ14" i="12"/>
  <c r="FP14" i="12"/>
  <c r="FQ14" i="12"/>
  <c r="FR14" i="12"/>
  <c r="FO14" i="12" s="1"/>
  <c r="FU14" i="12"/>
  <c r="FX14" i="12"/>
  <c r="GA14" i="12"/>
  <c r="GI14" i="12"/>
  <c r="GL14" i="12"/>
  <c r="C15" i="12"/>
  <c r="D15" i="12"/>
  <c r="E15" i="12"/>
  <c r="B15" i="12" s="1"/>
  <c r="H15" i="12"/>
  <c r="K15" i="12"/>
  <c r="P15" i="12"/>
  <c r="BW15" i="12"/>
  <c r="BX15" i="12"/>
  <c r="BY15" i="12"/>
  <c r="CB15" i="12"/>
  <c r="CM15" i="12"/>
  <c r="CN15" i="12"/>
  <c r="CO15" i="12"/>
  <c r="CL15" i="12" s="1"/>
  <c r="CR15" i="12"/>
  <c r="CU15" i="12"/>
  <c r="DQ15" i="12"/>
  <c r="DR15" i="12"/>
  <c r="DS15" i="12"/>
  <c r="DV15" i="12"/>
  <c r="DP15" i="12" s="1"/>
  <c r="EA15" i="12"/>
  <c r="DY15" i="12"/>
  <c r="EJ15" i="12"/>
  <c r="EL15" i="12"/>
  <c r="EN15" i="12"/>
  <c r="ES15" i="12"/>
  <c r="EY15" i="12"/>
  <c r="EZ15" i="12"/>
  <c r="FA15" i="12"/>
  <c r="FD15" i="12"/>
  <c r="FG15" i="12"/>
  <c r="FJ15" i="12"/>
  <c r="FP15" i="12"/>
  <c r="FQ15" i="12"/>
  <c r="FR15" i="12"/>
  <c r="FU15" i="12"/>
  <c r="FO15" i="12" s="1"/>
  <c r="FX15" i="12"/>
  <c r="GA15" i="12"/>
  <c r="GI15" i="12"/>
  <c r="GL15" i="12"/>
  <c r="C16" i="12"/>
  <c r="D16" i="12"/>
  <c r="E16" i="12"/>
  <c r="H16" i="12"/>
  <c r="B16" i="12" s="1"/>
  <c r="K16" i="12"/>
  <c r="P16" i="12"/>
  <c r="BW16" i="12"/>
  <c r="BX16" i="12"/>
  <c r="BY16" i="12"/>
  <c r="CB16" i="12"/>
  <c r="CM16" i="12"/>
  <c r="CN16" i="12"/>
  <c r="CO16" i="12"/>
  <c r="CR16" i="12"/>
  <c r="CU16" i="12"/>
  <c r="DQ16" i="12"/>
  <c r="DR16" i="12"/>
  <c r="DS16" i="12"/>
  <c r="DV16" i="12"/>
  <c r="EA16" i="12"/>
  <c r="DY16" i="12" s="1"/>
  <c r="EJ16" i="12"/>
  <c r="EL16" i="12"/>
  <c r="EN16" i="12"/>
  <c r="EH16" i="12" s="1"/>
  <c r="ES16" i="12"/>
  <c r="EY16" i="12"/>
  <c r="EZ16" i="12"/>
  <c r="FA16" i="12"/>
  <c r="EX16" i="12" s="1"/>
  <c r="AL17" i="17132" s="1"/>
  <c r="FD16" i="12"/>
  <c r="FG16" i="12"/>
  <c r="FJ16" i="12"/>
  <c r="FP16" i="12"/>
  <c r="FQ16" i="12"/>
  <c r="FR16" i="12"/>
  <c r="FU16" i="12"/>
  <c r="FX16" i="12"/>
  <c r="FO16" i="12" s="1"/>
  <c r="GA16" i="12"/>
  <c r="GI16" i="12"/>
  <c r="GL16" i="12"/>
  <c r="C17" i="12"/>
  <c r="D17" i="12"/>
  <c r="E17" i="12"/>
  <c r="H17" i="12"/>
  <c r="K17" i="12"/>
  <c r="P17" i="12"/>
  <c r="BW17" i="12"/>
  <c r="BX17" i="12"/>
  <c r="BY17" i="12"/>
  <c r="BV17" i="12" s="1"/>
  <c r="CB17" i="12"/>
  <c r="CM17" i="12"/>
  <c r="CN17" i="12"/>
  <c r="CO17" i="12"/>
  <c r="CL17" i="12" s="1"/>
  <c r="CR17" i="12"/>
  <c r="DQ17" i="12"/>
  <c r="DR17" i="12"/>
  <c r="DS17" i="12"/>
  <c r="DP17" i="12" s="1"/>
  <c r="DV17" i="12"/>
  <c r="EA17" i="12"/>
  <c r="DY17" i="12" s="1"/>
  <c r="EJ17" i="12"/>
  <c r="EL17" i="12"/>
  <c r="EN17" i="12"/>
  <c r="EH17" i="12" s="1"/>
  <c r="ES17" i="12"/>
  <c r="EY17" i="12"/>
  <c r="EZ17" i="12"/>
  <c r="FA17" i="12"/>
  <c r="EX17" i="12" s="1"/>
  <c r="FD17" i="12"/>
  <c r="FG17" i="12"/>
  <c r="FJ17" i="12"/>
  <c r="FP17" i="12"/>
  <c r="FQ17" i="12"/>
  <c r="FR17" i="12"/>
  <c r="FU17" i="12"/>
  <c r="FX17" i="12"/>
  <c r="FO17" i="12" s="1"/>
  <c r="GA17" i="12"/>
  <c r="GI17" i="12"/>
  <c r="GL17" i="12"/>
  <c r="C18" i="12"/>
  <c r="D18" i="12"/>
  <c r="E18" i="12"/>
  <c r="H18" i="12"/>
  <c r="K18" i="12"/>
  <c r="P18" i="12"/>
  <c r="BW18" i="12"/>
  <c r="BX18" i="12"/>
  <c r="BY18" i="12"/>
  <c r="CB18" i="12"/>
  <c r="CM18" i="12"/>
  <c r="CN18" i="12"/>
  <c r="CO18" i="12"/>
  <c r="CR18" i="12"/>
  <c r="CU18" i="12"/>
  <c r="DQ18" i="12"/>
  <c r="DR18" i="12"/>
  <c r="DS18" i="12"/>
  <c r="DV18" i="12"/>
  <c r="EA18" i="12"/>
  <c r="DY18" i="12" s="1"/>
  <c r="EJ18" i="12"/>
  <c r="EL18" i="12"/>
  <c r="EN18" i="12"/>
  <c r="ES18" i="12"/>
  <c r="EY18" i="12"/>
  <c r="EZ18" i="12"/>
  <c r="FA18" i="12"/>
  <c r="FD18" i="12"/>
  <c r="EX18" i="12" s="1"/>
  <c r="FG18" i="12"/>
  <c r="FJ18" i="12"/>
  <c r="FP18" i="12"/>
  <c r="FQ18" i="12"/>
  <c r="FR18" i="12"/>
  <c r="FO18" i="12" s="1"/>
  <c r="FU18" i="12"/>
  <c r="FX18" i="12"/>
  <c r="GA18" i="12"/>
  <c r="GI18" i="12"/>
  <c r="GL18" i="12"/>
  <c r="C19" i="12"/>
  <c r="D19" i="12"/>
  <c r="E19" i="12"/>
  <c r="B19" i="12" s="1"/>
  <c r="H19" i="12"/>
  <c r="K19" i="12"/>
  <c r="P19" i="12"/>
  <c r="BW19" i="12"/>
  <c r="BX19" i="12"/>
  <c r="BY19" i="12"/>
  <c r="CB19" i="12"/>
  <c r="CM19" i="12"/>
  <c r="CN19" i="12"/>
  <c r="CO19" i="12"/>
  <c r="CL19" i="12"/>
  <c r="CR19" i="12"/>
  <c r="CU19" i="12"/>
  <c r="DQ19" i="12"/>
  <c r="DR19" i="12"/>
  <c r="DS19" i="12"/>
  <c r="DV19" i="12"/>
  <c r="DP19" i="12" s="1"/>
  <c r="EA19" i="12"/>
  <c r="DY19" i="12"/>
  <c r="EJ19" i="12"/>
  <c r="EL19" i="12"/>
  <c r="EN19" i="12"/>
  <c r="ES19" i="12"/>
  <c r="EY19" i="12"/>
  <c r="EZ19" i="12"/>
  <c r="FA19" i="12"/>
  <c r="FD19" i="12"/>
  <c r="FG19" i="12"/>
  <c r="FJ19" i="12"/>
  <c r="FP19" i="12"/>
  <c r="FQ19" i="12"/>
  <c r="FR19" i="12"/>
  <c r="FU19" i="12"/>
  <c r="FX19" i="12"/>
  <c r="GA19" i="12"/>
  <c r="GI19" i="12"/>
  <c r="GL19" i="12"/>
  <c r="AO7" i="17132"/>
  <c r="Z16" i="17132"/>
  <c r="X19" i="17132"/>
  <c r="GV5" i="12"/>
  <c r="ES6" i="5"/>
  <c r="AI10" i="17132"/>
  <c r="B9" i="17132"/>
  <c r="I13" i="17132"/>
  <c r="G7" i="17132"/>
  <c r="AR8" i="17132"/>
  <c r="E7" i="17132"/>
  <c r="E6" i="17132" s="1"/>
  <c r="GS12" i="12"/>
  <c r="FX5" i="12"/>
  <c r="GU5" i="12"/>
  <c r="GF11" i="12"/>
  <c r="GF17" i="12"/>
  <c r="GF9" i="12"/>
  <c r="AB11" i="12"/>
  <c r="AB17" i="12"/>
  <c r="CY14" i="12"/>
  <c r="GS19" i="12"/>
  <c r="GF12" i="12"/>
  <c r="CY7" i="12"/>
  <c r="EH11" i="12"/>
  <c r="BG15" i="12"/>
  <c r="AB19" i="12"/>
  <c r="CY6" i="12"/>
  <c r="CY12" i="12"/>
  <c r="BV16" i="12"/>
  <c r="EH15" i="12"/>
  <c r="DP14" i="12"/>
  <c r="EX8" i="12"/>
  <c r="BG12" i="12"/>
  <c r="BG18" i="12"/>
  <c r="CY18" i="12"/>
  <c r="GS14" i="12"/>
  <c r="BV18" i="12"/>
  <c r="DP11" i="12"/>
  <c r="GH5" i="12"/>
  <c r="GO5" i="12"/>
  <c r="GY5" i="12"/>
  <c r="CY16" i="12"/>
  <c r="EX5" i="1"/>
  <c r="EN7" i="1"/>
  <c r="V8" i="17132" s="1"/>
  <c r="V6" i="17132"/>
  <c r="FH17" i="1"/>
  <c r="FH13" i="1"/>
  <c r="ET5" i="1"/>
  <c r="FH18" i="1"/>
  <c r="EN18" i="1"/>
  <c r="FY17" i="1"/>
  <c r="FY15" i="1"/>
  <c r="EN14" i="1"/>
  <c r="V15" i="17132" s="1"/>
  <c r="FH12" i="1"/>
  <c r="EN12" i="1"/>
  <c r="V13" i="17132" s="1"/>
  <c r="FY11" i="1"/>
  <c r="EN10" i="1"/>
  <c r="V11" i="17132" s="1"/>
  <c r="FH8" i="1"/>
  <c r="FH6" i="1"/>
  <c r="EN6" i="1"/>
  <c r="V7" i="17132" s="1"/>
  <c r="GH5" i="1"/>
  <c r="FI5" i="1"/>
  <c r="FY14" i="1"/>
  <c r="FY12" i="1"/>
  <c r="FY10" i="1"/>
  <c r="FY6" i="1"/>
  <c r="FK5" i="1"/>
  <c r="FN5" i="1"/>
  <c r="FH5" i="1" s="1"/>
  <c r="GB5" i="1"/>
  <c r="FY5" i="1"/>
  <c r="AC25" i="1"/>
  <c r="DL5" i="1"/>
  <c r="BS25" i="1"/>
  <c r="CL18" i="12"/>
  <c r="DP9" i="12"/>
  <c r="BG14" i="12"/>
  <c r="GS18" i="12"/>
  <c r="GF13" i="12"/>
  <c r="CZ5" i="12"/>
  <c r="BG11" i="12"/>
  <c r="GF8" i="12"/>
  <c r="AB14" i="12"/>
  <c r="EH19" i="12"/>
  <c r="EH14" i="12"/>
  <c r="CL6" i="12"/>
  <c r="GF18" i="12"/>
  <c r="GI5" i="12"/>
  <c r="DP16" i="12"/>
  <c r="EH12" i="12"/>
  <c r="BG7" i="12"/>
  <c r="BM5" i="12"/>
  <c r="B17" i="12"/>
  <c r="DP13" i="12"/>
  <c r="EX15" i="12"/>
  <c r="FO19" i="12"/>
  <c r="EH10" i="12"/>
  <c r="BV9" i="12"/>
  <c r="FO7" i="12"/>
  <c r="GL5" i="12"/>
  <c r="CO5" i="12"/>
  <c r="BG8" i="12"/>
  <c r="GS15" i="12"/>
  <c r="CL10" i="12"/>
  <c r="FO9" i="12"/>
  <c r="BV11" i="12"/>
  <c r="GA5" i="12"/>
  <c r="EX19" i="12"/>
  <c r="CL14" i="12"/>
  <c r="EX13" i="12"/>
  <c r="EX10" i="12"/>
  <c r="CL9" i="12"/>
  <c r="EX6" i="12"/>
  <c r="EH6" i="12"/>
  <c r="GT5" i="12"/>
  <c r="GS7" i="12"/>
  <c r="GF19" i="12"/>
  <c r="DP18" i="12"/>
  <c r="GF7" i="12"/>
  <c r="AB8" i="12"/>
  <c r="EL5" i="12"/>
  <c r="HB5" i="12"/>
  <c r="FO8" i="12"/>
  <c r="DP7" i="12"/>
  <c r="GS10" i="12"/>
  <c r="GS13" i="12"/>
  <c r="GS16" i="12"/>
  <c r="GF15" i="12"/>
  <c r="DQ5" i="12"/>
  <c r="AB18" i="12"/>
  <c r="EA5" i="12"/>
  <c r="DY5" i="12" s="1"/>
  <c r="BH5" i="12"/>
  <c r="EZ5" i="12"/>
  <c r="DR5" i="12"/>
  <c r="O37" i="5"/>
  <c r="AF17" i="17132" s="1"/>
  <c r="O36" i="5"/>
  <c r="O35" i="5"/>
  <c r="AF15" i="17132" s="1"/>
  <c r="O34" i="5"/>
  <c r="AF14" i="17132"/>
  <c r="O33" i="5"/>
  <c r="AF13" i="17132" s="1"/>
  <c r="O32" i="5"/>
  <c r="AF12" i="17132" s="1"/>
  <c r="AF6" i="17132" s="1"/>
  <c r="O31" i="5"/>
  <c r="AF11" i="17132" s="1"/>
  <c r="O30" i="5"/>
  <c r="AF10" i="17132"/>
  <c r="O29" i="5"/>
  <c r="AF9" i="17132" s="1"/>
  <c r="O28" i="5"/>
  <c r="AF8" i="17132"/>
  <c r="O27" i="5"/>
  <c r="AF7" i="17132" s="1"/>
  <c r="C7" i="17132"/>
  <c r="I7" i="17132"/>
  <c r="I6" i="17132" s="1"/>
  <c r="GS5" i="12"/>
  <c r="FQ5" i="1"/>
  <c r="C11" i="17132"/>
  <c r="B11" i="17132"/>
  <c r="BJ5" i="12"/>
  <c r="BG5" i="12" s="1"/>
  <c r="BV12" i="12"/>
  <c r="CL5" i="1"/>
  <c r="BV14" i="12"/>
  <c r="B15" i="17132"/>
  <c r="N14" i="17132"/>
  <c r="CZ6" i="5"/>
  <c r="AB6" i="5"/>
  <c r="AI5" i="12"/>
  <c r="O46" i="5"/>
  <c r="B8" i="12"/>
  <c r="BI6" i="5"/>
  <c r="DA5" i="12"/>
  <c r="BV7" i="12"/>
  <c r="N6" i="17132"/>
  <c r="O25" i="1"/>
  <c r="O26" i="5"/>
  <c r="J8" i="17132"/>
  <c r="K5" i="12"/>
  <c r="C5" i="12"/>
  <c r="G16" i="17132"/>
  <c r="G6" i="17132"/>
  <c r="BV15" i="12"/>
  <c r="BW5" i="12"/>
  <c r="BY5" i="12"/>
  <c r="AF16" i="17132"/>
  <c r="W8" i="17132"/>
  <c r="X6" i="17132"/>
  <c r="I7" i="17133"/>
  <c r="EN13" i="1"/>
  <c r="V14" i="17132" s="1"/>
  <c r="EO5" i="1"/>
  <c r="EN16" i="1"/>
  <c r="V17" i="17132" s="1"/>
  <c r="EQ5" i="1"/>
  <c r="EN5" i="1" s="1"/>
  <c r="CL5" i="12" l="1"/>
  <c r="AB6" i="17132"/>
  <c r="AB5" i="12"/>
  <c r="AN7" i="17132"/>
  <c r="AN6" i="17132" s="1"/>
  <c r="CL25" i="1"/>
  <c r="AB26" i="5"/>
  <c r="AC6" i="17132"/>
  <c r="K6" i="17132"/>
  <c r="M36" i="17133"/>
  <c r="M55" i="17133"/>
  <c r="N7" i="17133"/>
  <c r="BR5" i="1"/>
  <c r="B25" i="1"/>
  <c r="AO6" i="17132"/>
  <c r="BZ26" i="5"/>
  <c r="BZ6" i="5"/>
  <c r="CB5" i="12"/>
  <c r="BV5" i="12" s="1"/>
  <c r="ES5" i="12"/>
  <c r="AP8" i="17132"/>
  <c r="D13" i="17132"/>
  <c r="D6" i="17132" s="1"/>
  <c r="BV19" i="12"/>
  <c r="EH18" i="12"/>
  <c r="EH5" i="12" s="1"/>
  <c r="B18" i="12"/>
  <c r="B14" i="12"/>
  <c r="FO13" i="12"/>
  <c r="AE6" i="17132"/>
  <c r="FJ6" i="5"/>
  <c r="S6" i="17132"/>
  <c r="H6" i="17132"/>
  <c r="AR7" i="17132"/>
  <c r="AR6" i="17132" s="1"/>
  <c r="DL25" i="1"/>
  <c r="FH19" i="1"/>
  <c r="T7" i="17132"/>
  <c r="T6" i="17132" s="1"/>
  <c r="DV5" i="1"/>
  <c r="AJ6" i="17132"/>
  <c r="AB11" i="17132"/>
  <c r="FB6" i="5"/>
  <c r="B6" i="5"/>
  <c r="B7" i="17132"/>
  <c r="B6" i="17132" s="1"/>
  <c r="D5" i="12"/>
  <c r="AJ26" i="5"/>
  <c r="EN5" i="12"/>
  <c r="AI6" i="17132"/>
  <c r="P5" i="12"/>
  <c r="B5" i="1"/>
  <c r="AB5" i="1"/>
  <c r="O5" i="12"/>
  <c r="C6" i="17132"/>
  <c r="EK6" i="5"/>
  <c r="CZ26" i="5"/>
  <c r="FP5" i="12"/>
  <c r="CY5" i="1"/>
  <c r="CL16" i="12"/>
  <c r="CL7" i="12"/>
  <c r="CR5" i="12"/>
  <c r="CF5" i="12"/>
  <c r="AP6" i="17132"/>
  <c r="B26" i="5"/>
  <c r="CM6" i="5"/>
  <c r="AQ6" i="17132"/>
  <c r="FA5" i="12"/>
  <c r="EX5" i="12" s="1"/>
  <c r="AW5" i="1"/>
  <c r="P6" i="17132"/>
  <c r="GS11" i="12"/>
  <c r="CM26" i="5"/>
  <c r="CY9" i="12"/>
  <c r="O5" i="1"/>
  <c r="M26" i="17133"/>
  <c r="M54" i="17133"/>
  <c r="M50" i="17133"/>
  <c r="R6" i="17132"/>
  <c r="Z6" i="17132"/>
  <c r="Q6" i="17132"/>
  <c r="GS8" i="12"/>
  <c r="DS5" i="12"/>
  <c r="DP5" i="12" s="1"/>
  <c r="GA5" i="1"/>
  <c r="B10" i="12"/>
  <c r="M20" i="17133"/>
  <c r="M16" i="17133"/>
  <c r="M12" i="17133"/>
  <c r="M8" i="17133"/>
  <c r="M34" i="17133"/>
  <c r="M45" i="17133"/>
  <c r="BP5" i="12"/>
  <c r="DS26" i="5"/>
  <c r="FJ5" i="1"/>
  <c r="FB5" i="1"/>
  <c r="M28" i="17133"/>
  <c r="M24" i="17133"/>
  <c r="M22" i="17133"/>
  <c r="M33" i="17133"/>
  <c r="M52" i="17133"/>
  <c r="M48" i="17133"/>
  <c r="M44" i="17133"/>
  <c r="M39" i="17133"/>
  <c r="M7" i="17133" l="1"/>
</calcChain>
</file>

<file path=xl/comments1.xml><?xml version="1.0" encoding="utf-8"?>
<comments xmlns="http://schemas.openxmlformats.org/spreadsheetml/2006/main">
  <authors>
    <author>user</author>
  </authors>
  <commentList>
    <comment ref="W22" authorId="0" shapeId="0">
      <text>
        <r>
          <rPr>
            <sz val="16"/>
            <color indexed="81"/>
            <rFont val="돋움"/>
            <family val="3"/>
            <charset val="129"/>
          </rPr>
          <t>개량종에 대해서만 조사</t>
        </r>
        <r>
          <rPr>
            <b/>
            <sz val="16"/>
            <color indexed="81"/>
            <rFont val="돋움"/>
            <family val="3"/>
            <charset val="129"/>
          </rPr>
          <t xml:space="preserve">
(재래종 포함 X)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4" authorId="0" shapeId="0">
      <text>
        <r>
          <rPr>
            <b/>
            <sz val="9"/>
            <color indexed="81"/>
            <rFont val="돋움"/>
            <family val="3"/>
            <charset val="129"/>
          </rPr>
          <t>읍면동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경영체별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농가단위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반려견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shapeId="0">
      <text>
        <r>
          <rPr>
            <b/>
            <sz val="9"/>
            <color indexed="81"/>
            <rFont val="돋움"/>
            <family val="3"/>
            <charset val="129"/>
          </rPr>
          <t>식용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<sst xmlns="http://schemas.openxmlformats.org/spreadsheetml/2006/main" count="2033" uniqueCount="599">
  <si>
    <t>합             계</t>
    <phoneticPr fontId="2" type="noConversion"/>
  </si>
  <si>
    <t>1세 미만</t>
    <phoneticPr fontId="2" type="noConversion"/>
  </si>
  <si>
    <t>1세이상 ~ 2세미만</t>
    <phoneticPr fontId="2" type="noConversion"/>
  </si>
  <si>
    <t>2세 이상</t>
    <phoneticPr fontId="2" type="noConversion"/>
  </si>
  <si>
    <t>2개월 미만</t>
    <phoneticPr fontId="2" type="noConversion"/>
  </si>
  <si>
    <t>8개월 이상</t>
    <phoneticPr fontId="2" type="noConversion"/>
  </si>
  <si>
    <t>연 령  별 성 별  마 리 수</t>
    <phoneticPr fontId="2" type="noConversion"/>
  </si>
  <si>
    <t>용 도 별  마 리 수</t>
    <phoneticPr fontId="2" type="noConversion"/>
  </si>
  <si>
    <t>1세  이상</t>
    <phoneticPr fontId="2" type="noConversion"/>
  </si>
  <si>
    <t>종별 마리수</t>
    <phoneticPr fontId="2" type="noConversion"/>
  </si>
  <si>
    <t>6개월 미만</t>
    <phoneticPr fontId="2" type="noConversion"/>
  </si>
  <si>
    <t>6개월 이상</t>
    <phoneticPr fontId="2" type="noConversion"/>
  </si>
  <si>
    <t xml:space="preserve">모용종 </t>
    <phoneticPr fontId="2" type="noConversion"/>
  </si>
  <si>
    <t>모  피  용  종</t>
    <phoneticPr fontId="2" type="noConversion"/>
  </si>
  <si>
    <t>육용종</t>
    <phoneticPr fontId="2" type="noConversion"/>
  </si>
  <si>
    <t>기 타</t>
    <phoneticPr fontId="2" type="noConversion"/>
  </si>
  <si>
    <t>합   계</t>
    <phoneticPr fontId="2" type="noConversion"/>
  </si>
  <si>
    <t xml:space="preserve">소 계 </t>
    <phoneticPr fontId="2" type="noConversion"/>
  </si>
  <si>
    <t>소 계</t>
    <phoneticPr fontId="2" type="noConversion"/>
  </si>
  <si>
    <t>그중
모돈</t>
    <phoneticPr fontId="2" type="noConversion"/>
  </si>
  <si>
    <t>3개월 미만</t>
    <phoneticPr fontId="2" type="noConversion"/>
  </si>
  <si>
    <t>3~6개월 미만</t>
    <phoneticPr fontId="2" type="noConversion"/>
  </si>
  <si>
    <t>종 계</t>
    <phoneticPr fontId="2" type="noConversion"/>
  </si>
  <si>
    <t>산란계</t>
    <phoneticPr fontId="2" type="noConversion"/>
  </si>
  <si>
    <t>육용계</t>
    <phoneticPr fontId="2" type="noConversion"/>
  </si>
  <si>
    <t>겸용계</t>
    <phoneticPr fontId="2" type="noConversion"/>
  </si>
  <si>
    <t>모용종</t>
    <phoneticPr fontId="2" type="noConversion"/>
  </si>
  <si>
    <t>친치라</t>
    <phoneticPr fontId="2" type="noConversion"/>
  </si>
  <si>
    <t>렉스</t>
    <phoneticPr fontId="2" type="noConversion"/>
  </si>
  <si>
    <t>산란종</t>
    <phoneticPr fontId="2" type="noConversion"/>
  </si>
  <si>
    <t>합      계</t>
    <phoneticPr fontId="2" type="noConversion"/>
  </si>
  <si>
    <t>초 생 추(35일 미만)</t>
    <phoneticPr fontId="2" type="noConversion"/>
  </si>
  <si>
    <t>어     미(35일 이상)</t>
    <phoneticPr fontId="2" type="noConversion"/>
  </si>
  <si>
    <t>소  계</t>
    <phoneticPr fontId="2" type="noConversion"/>
  </si>
  <si>
    <t xml:space="preserve"> </t>
    <phoneticPr fontId="2" type="noConversion"/>
  </si>
  <si>
    <t>계</t>
    <phoneticPr fontId="2" type="noConversion"/>
  </si>
  <si>
    <t>계</t>
    <phoneticPr fontId="2" type="noConversion"/>
  </si>
  <si>
    <t>암</t>
    <phoneticPr fontId="2" type="noConversion"/>
  </si>
  <si>
    <t>수</t>
    <phoneticPr fontId="2" type="noConversion"/>
  </si>
  <si>
    <t xml:space="preserve">5,000           ~ 9,999             </t>
    <phoneticPr fontId="2" type="noConversion"/>
  </si>
  <si>
    <t>1,000 ~1,999</t>
    <phoneticPr fontId="2" type="noConversion"/>
  </si>
  <si>
    <t>2,000 ~2,999</t>
    <phoneticPr fontId="2" type="noConversion"/>
  </si>
  <si>
    <t>3,000 ~4,999</t>
    <phoneticPr fontId="2" type="noConversion"/>
  </si>
  <si>
    <t>5,000 ~9,999</t>
    <phoneticPr fontId="2" type="noConversion"/>
  </si>
  <si>
    <t>10,000  ~19,999</t>
    <phoneticPr fontId="2" type="noConversion"/>
  </si>
  <si>
    <t xml:space="preserve">20,000    ~29,999              </t>
    <phoneticPr fontId="2" type="noConversion"/>
  </si>
  <si>
    <t xml:space="preserve">십만수~          199,999              </t>
    <phoneticPr fontId="2" type="noConversion"/>
  </si>
  <si>
    <t xml:space="preserve">2십만수        이  상             </t>
    <phoneticPr fontId="2" type="noConversion"/>
  </si>
  <si>
    <t>소계</t>
    <phoneticPr fontId="2" type="noConversion"/>
  </si>
  <si>
    <t>1~9</t>
    <phoneticPr fontId="2" type="noConversion"/>
  </si>
  <si>
    <t>500 ~999</t>
    <phoneticPr fontId="2" type="noConversion"/>
  </si>
  <si>
    <t>비   고</t>
    <phoneticPr fontId="2" type="noConversion"/>
  </si>
  <si>
    <t>호수</t>
    <phoneticPr fontId="2" type="noConversion"/>
  </si>
  <si>
    <t>수  수</t>
    <phoneticPr fontId="2" type="noConversion"/>
  </si>
  <si>
    <t>비둘기</t>
    <phoneticPr fontId="2" type="noConversion"/>
  </si>
  <si>
    <t>잉 꼬</t>
    <phoneticPr fontId="2" type="noConversion"/>
  </si>
  <si>
    <t>금화조</t>
    <phoneticPr fontId="2" type="noConversion"/>
  </si>
  <si>
    <t>문조</t>
    <phoneticPr fontId="2" type="noConversion"/>
  </si>
  <si>
    <t>기  타</t>
    <phoneticPr fontId="2" type="noConversion"/>
  </si>
  <si>
    <t>비      고</t>
    <phoneticPr fontId="2" type="noConversion"/>
  </si>
  <si>
    <t xml:space="preserve">  합                   계</t>
    <phoneticPr fontId="2" type="noConversion"/>
  </si>
  <si>
    <t>계</t>
    <phoneticPr fontId="2" type="noConversion"/>
  </si>
  <si>
    <t xml:space="preserve">500두        이 상              </t>
    <phoneticPr fontId="2" type="noConversion"/>
  </si>
  <si>
    <t xml:space="preserve"> 1-2 한육우 사육규모별 마리수</t>
    <phoneticPr fontId="2" type="noConversion"/>
  </si>
  <si>
    <t>계</t>
    <phoneticPr fontId="2" type="noConversion"/>
  </si>
  <si>
    <t xml:space="preserve">500두        이 상              </t>
    <phoneticPr fontId="2" type="noConversion"/>
  </si>
  <si>
    <t>계</t>
    <phoneticPr fontId="2" type="noConversion"/>
  </si>
  <si>
    <t>1~4</t>
    <phoneticPr fontId="2" type="noConversion"/>
  </si>
  <si>
    <t>5~9</t>
    <phoneticPr fontId="2" type="noConversion"/>
  </si>
  <si>
    <t>10~19</t>
    <phoneticPr fontId="2" type="noConversion"/>
  </si>
  <si>
    <t>20~29</t>
    <phoneticPr fontId="2" type="noConversion"/>
  </si>
  <si>
    <t>30~49</t>
    <phoneticPr fontId="2" type="noConversion"/>
  </si>
  <si>
    <t>50~99</t>
    <phoneticPr fontId="2" type="noConversion"/>
  </si>
  <si>
    <t>100  ~299</t>
    <phoneticPr fontId="2" type="noConversion"/>
  </si>
  <si>
    <t xml:space="preserve">300    ~499              </t>
    <phoneticPr fontId="2" type="noConversion"/>
  </si>
  <si>
    <t xml:space="preserve">500          ~ 999              </t>
    <phoneticPr fontId="2" type="noConversion"/>
  </si>
  <si>
    <t xml:space="preserve">3,000          ~ 4,999              </t>
    <phoneticPr fontId="2" type="noConversion"/>
  </si>
  <si>
    <t xml:space="preserve"> 2 - 2 젖소 사육규모별 마리수</t>
    <phoneticPr fontId="2" type="noConversion"/>
  </si>
  <si>
    <t xml:space="preserve">   3 - 2 돼지 사육규모별 마리수</t>
    <phoneticPr fontId="2" type="noConversion"/>
  </si>
  <si>
    <t xml:space="preserve">   4 - 2 닭 사육규모별 수수</t>
    <phoneticPr fontId="2" type="noConversion"/>
  </si>
  <si>
    <t>종 별  마 리 수</t>
    <phoneticPr fontId="2" type="noConversion"/>
  </si>
  <si>
    <t>계</t>
    <phoneticPr fontId="2" type="noConversion"/>
  </si>
  <si>
    <t>1~4</t>
    <phoneticPr fontId="2" type="noConversion"/>
  </si>
  <si>
    <t>5~9</t>
    <phoneticPr fontId="2" type="noConversion"/>
  </si>
  <si>
    <t>10~19</t>
    <phoneticPr fontId="2" type="noConversion"/>
  </si>
  <si>
    <t>20~29</t>
    <phoneticPr fontId="2" type="noConversion"/>
  </si>
  <si>
    <t>30~49</t>
    <phoneticPr fontId="2" type="noConversion"/>
  </si>
  <si>
    <t>50~99</t>
    <phoneticPr fontId="2" type="noConversion"/>
  </si>
  <si>
    <t>100      ~299</t>
    <phoneticPr fontId="2" type="noConversion"/>
  </si>
  <si>
    <t xml:space="preserve">500          ~ 999              </t>
    <phoneticPr fontId="2" type="noConversion"/>
  </si>
  <si>
    <t xml:space="preserve">1,000           두 이상             </t>
    <phoneticPr fontId="2" type="noConversion"/>
  </si>
  <si>
    <t>비  고</t>
    <phoneticPr fontId="2" type="noConversion"/>
  </si>
  <si>
    <t>100      ~299</t>
    <phoneticPr fontId="2" type="noConversion"/>
  </si>
  <si>
    <t>비  고</t>
    <phoneticPr fontId="2" type="noConversion"/>
  </si>
  <si>
    <t xml:space="preserve">   7 - 2 면양 사육규모별 마리수</t>
    <phoneticPr fontId="2" type="noConversion"/>
  </si>
  <si>
    <t xml:space="preserve">   8 - 2 사슴 연령별 성별 종별 마리수</t>
    <phoneticPr fontId="2" type="noConversion"/>
  </si>
  <si>
    <t xml:space="preserve">   9 - 2 토끼 사육규모별 마리수</t>
    <phoneticPr fontId="2" type="noConversion"/>
  </si>
  <si>
    <t>합             계</t>
    <phoneticPr fontId="2" type="noConversion"/>
  </si>
  <si>
    <t xml:space="preserve"> </t>
    <phoneticPr fontId="2" type="noConversion"/>
  </si>
  <si>
    <t>200 ~499</t>
    <phoneticPr fontId="2" type="noConversion"/>
  </si>
  <si>
    <t>1,000 ~1,499</t>
    <phoneticPr fontId="2" type="noConversion"/>
  </si>
  <si>
    <t xml:space="preserve">2,000    ~2,999              </t>
    <phoneticPr fontId="2" type="noConversion"/>
  </si>
  <si>
    <t xml:space="preserve">3,000~       4,999              </t>
    <phoneticPr fontId="2" type="noConversion"/>
  </si>
  <si>
    <t xml:space="preserve">5,000~           9,999             </t>
    <phoneticPr fontId="2" type="noConversion"/>
  </si>
  <si>
    <t>종 별 가 구 수 및 군 수</t>
    <phoneticPr fontId="2" type="noConversion"/>
  </si>
  <si>
    <t>재 래 종</t>
    <phoneticPr fontId="2" type="noConversion"/>
  </si>
  <si>
    <t>개 량 종</t>
    <phoneticPr fontId="2" type="noConversion"/>
  </si>
  <si>
    <t>고정양봉</t>
    <phoneticPr fontId="2" type="noConversion"/>
  </si>
  <si>
    <t>이동양봉</t>
    <phoneticPr fontId="2" type="noConversion"/>
  </si>
  <si>
    <t>호수</t>
    <phoneticPr fontId="2" type="noConversion"/>
  </si>
  <si>
    <t xml:space="preserve"> 군 수</t>
    <phoneticPr fontId="2" type="noConversion"/>
  </si>
  <si>
    <t>군수</t>
    <phoneticPr fontId="2" type="noConversion"/>
  </si>
  <si>
    <t>계</t>
    <phoneticPr fontId="2" type="noConversion"/>
  </si>
  <si>
    <t>연  령  별  성  별  마  리  수</t>
    <phoneticPr fontId="2" type="noConversion"/>
  </si>
  <si>
    <t>합             계</t>
    <phoneticPr fontId="2" type="noConversion"/>
  </si>
  <si>
    <t>18개월 미만</t>
    <phoneticPr fontId="2" type="noConversion"/>
  </si>
  <si>
    <t>18개월 이상</t>
    <phoneticPr fontId="2" type="noConversion"/>
  </si>
  <si>
    <t>진돗개</t>
    <phoneticPr fontId="2" type="noConversion"/>
  </si>
  <si>
    <t>암</t>
    <phoneticPr fontId="2" type="noConversion"/>
  </si>
  <si>
    <t>수</t>
    <phoneticPr fontId="2" type="noConversion"/>
  </si>
  <si>
    <t xml:space="preserve">소 계 </t>
    <phoneticPr fontId="2" type="noConversion"/>
  </si>
  <si>
    <t>소 계</t>
    <phoneticPr fontId="2" type="noConversion"/>
  </si>
  <si>
    <t xml:space="preserve">1. 한   우 </t>
    <phoneticPr fontId="2" type="noConversion"/>
  </si>
  <si>
    <t xml:space="preserve">2. 젖   소 </t>
    <phoneticPr fontId="2" type="noConversion"/>
  </si>
  <si>
    <t xml:space="preserve">3. 돼   지 </t>
    <phoneticPr fontId="2" type="noConversion"/>
  </si>
  <si>
    <t xml:space="preserve">4. 닭 </t>
    <phoneticPr fontId="2" type="noConversion"/>
  </si>
  <si>
    <t xml:space="preserve">7. 면   양 </t>
    <phoneticPr fontId="2" type="noConversion"/>
  </si>
  <si>
    <t xml:space="preserve">8. 사   슴 </t>
    <phoneticPr fontId="2" type="noConversion"/>
  </si>
  <si>
    <t xml:space="preserve">9. 토   끼 </t>
    <phoneticPr fontId="2" type="noConversion"/>
  </si>
  <si>
    <t xml:space="preserve">   1 - 1 한육우 사육규모별 농가수</t>
    <phoneticPr fontId="2" type="noConversion"/>
  </si>
  <si>
    <t xml:space="preserve">   2 - 1 젖소 사육규모별 농가수</t>
    <phoneticPr fontId="2" type="noConversion"/>
  </si>
  <si>
    <t xml:space="preserve">   3 - 1 돼지 사육규모별 농가수</t>
    <phoneticPr fontId="2" type="noConversion"/>
  </si>
  <si>
    <t xml:space="preserve">   4 - 1 닭 사육규모별 농가수</t>
    <phoneticPr fontId="2" type="noConversion"/>
  </si>
  <si>
    <t xml:space="preserve">   7 - 1 면양 사육규모별 농가수</t>
    <phoneticPr fontId="2" type="noConversion"/>
  </si>
  <si>
    <t xml:space="preserve">   9 - 1 토끼 사육규모별 가구수</t>
    <phoneticPr fontId="2" type="noConversion"/>
  </si>
  <si>
    <t>사 육 가 구 수</t>
    <phoneticPr fontId="2" type="noConversion"/>
  </si>
  <si>
    <t>사  육  마  리  수</t>
    <phoneticPr fontId="2" type="noConversion"/>
  </si>
  <si>
    <t>계</t>
    <phoneticPr fontId="2" type="noConversion"/>
  </si>
  <si>
    <t>5~9</t>
    <phoneticPr fontId="2" type="noConversion"/>
  </si>
  <si>
    <t>10~19</t>
    <phoneticPr fontId="2" type="noConversion"/>
  </si>
  <si>
    <t>20~29</t>
    <phoneticPr fontId="2" type="noConversion"/>
  </si>
  <si>
    <t>30~49</t>
    <phoneticPr fontId="2" type="noConversion"/>
  </si>
  <si>
    <t>50~99</t>
    <phoneticPr fontId="2" type="noConversion"/>
  </si>
  <si>
    <t xml:space="preserve">500두        이 상              </t>
    <phoneticPr fontId="2" type="noConversion"/>
  </si>
  <si>
    <t>1~4</t>
    <phoneticPr fontId="2" type="noConversion"/>
  </si>
  <si>
    <t>100  ~299</t>
    <phoneticPr fontId="2" type="noConversion"/>
  </si>
  <si>
    <t xml:space="preserve">300    ~499              </t>
    <phoneticPr fontId="2" type="noConversion"/>
  </si>
  <si>
    <t xml:space="preserve">500          ~ 999              </t>
    <phoneticPr fontId="2" type="noConversion"/>
  </si>
  <si>
    <t xml:space="preserve">2,000   ~2,999              </t>
    <phoneticPr fontId="2" type="noConversion"/>
  </si>
  <si>
    <t xml:space="preserve">3,000          ~ 4,999              </t>
    <phoneticPr fontId="2" type="noConversion"/>
  </si>
  <si>
    <t xml:space="preserve">5,000           ~ 9,999             </t>
    <phoneticPr fontId="2" type="noConversion"/>
  </si>
  <si>
    <t xml:space="preserve">10,000   두이상            </t>
    <phoneticPr fontId="2" type="noConversion"/>
  </si>
  <si>
    <t>500     ~999</t>
    <phoneticPr fontId="2" type="noConversion"/>
  </si>
  <si>
    <t>1,000 ~1,999</t>
    <phoneticPr fontId="2" type="noConversion"/>
  </si>
  <si>
    <t>2,000 ~2,999</t>
    <phoneticPr fontId="2" type="noConversion"/>
  </si>
  <si>
    <t>3,000 ~4,999</t>
    <phoneticPr fontId="2" type="noConversion"/>
  </si>
  <si>
    <t>5,000 ~9,999</t>
    <phoneticPr fontId="2" type="noConversion"/>
  </si>
  <si>
    <t>10,000  ~19,999</t>
    <phoneticPr fontId="2" type="noConversion"/>
  </si>
  <si>
    <t>200,000  수이상</t>
    <phoneticPr fontId="2" type="noConversion"/>
  </si>
  <si>
    <t>100      ~299</t>
    <phoneticPr fontId="2" type="noConversion"/>
  </si>
  <si>
    <t xml:space="preserve">1,000           두 이상             </t>
    <phoneticPr fontId="2" type="noConversion"/>
  </si>
  <si>
    <t>비  고</t>
    <phoneticPr fontId="2" type="noConversion"/>
  </si>
  <si>
    <t>1~9</t>
    <phoneticPr fontId="2" type="noConversion"/>
  </si>
  <si>
    <t>10~49</t>
    <phoneticPr fontId="2" type="noConversion"/>
  </si>
  <si>
    <t>50       ~ 99</t>
    <phoneticPr fontId="2" type="noConversion"/>
  </si>
  <si>
    <t>100  ~199</t>
    <phoneticPr fontId="2" type="noConversion"/>
  </si>
  <si>
    <t>200  ~299</t>
    <phoneticPr fontId="2" type="noConversion"/>
  </si>
  <si>
    <t>300  ~499</t>
    <phoneticPr fontId="2" type="noConversion"/>
  </si>
  <si>
    <t>50    ~99</t>
    <phoneticPr fontId="2" type="noConversion"/>
  </si>
  <si>
    <t>100      ~199</t>
    <phoneticPr fontId="2" type="noConversion"/>
  </si>
  <si>
    <t xml:space="preserve">200    ~299              </t>
    <phoneticPr fontId="2" type="noConversion"/>
  </si>
  <si>
    <t xml:space="preserve">300          ~ 399              </t>
    <phoneticPr fontId="2" type="noConversion"/>
  </si>
  <si>
    <t>400      ~499</t>
    <phoneticPr fontId="2" type="noConversion"/>
  </si>
  <si>
    <t xml:space="preserve">500      ~999             </t>
    <phoneticPr fontId="2" type="noConversion"/>
  </si>
  <si>
    <t>1,000   ~1,999</t>
    <phoneticPr fontId="2" type="noConversion"/>
  </si>
  <si>
    <t>비       고</t>
    <phoneticPr fontId="2" type="noConversion"/>
  </si>
  <si>
    <t xml:space="preserve">50,000수 이상             </t>
    <phoneticPr fontId="2" type="noConversion"/>
  </si>
  <si>
    <t xml:space="preserve">200      ~299             </t>
    <phoneticPr fontId="2" type="noConversion"/>
  </si>
  <si>
    <t>300   ~499</t>
    <phoneticPr fontId="2" type="noConversion"/>
  </si>
  <si>
    <t>500수   이 상</t>
    <phoneticPr fontId="2" type="noConversion"/>
  </si>
  <si>
    <t xml:space="preserve"> </t>
    <phoneticPr fontId="2" type="noConversion"/>
  </si>
  <si>
    <t>암</t>
    <phoneticPr fontId="2" type="noConversion"/>
  </si>
  <si>
    <t>수</t>
    <phoneticPr fontId="2" type="noConversion"/>
  </si>
  <si>
    <t>연  령  별  성  별  마  리  수</t>
    <phoneticPr fontId="2" type="noConversion"/>
  </si>
  <si>
    <t>비            고</t>
    <phoneticPr fontId="2" type="noConversion"/>
  </si>
  <si>
    <t>합             계</t>
    <phoneticPr fontId="2" type="noConversion"/>
  </si>
  <si>
    <t>6개월 미만</t>
    <phoneticPr fontId="2" type="noConversion"/>
  </si>
  <si>
    <t>6 ~ 12개월 미만</t>
    <phoneticPr fontId="2" type="noConversion"/>
  </si>
  <si>
    <t>12개월 이상</t>
    <phoneticPr fontId="2" type="noConversion"/>
  </si>
  <si>
    <t xml:space="preserve">소 계 </t>
    <phoneticPr fontId="2" type="noConversion"/>
  </si>
  <si>
    <t>소 계</t>
    <phoneticPr fontId="2" type="noConversion"/>
  </si>
  <si>
    <t xml:space="preserve">  부                     업</t>
    <phoneticPr fontId="2" type="noConversion"/>
  </si>
  <si>
    <t xml:space="preserve">  전                     업</t>
    <phoneticPr fontId="2" type="noConversion"/>
  </si>
  <si>
    <t>비둘기</t>
    <phoneticPr fontId="2" type="noConversion"/>
  </si>
  <si>
    <t>잉 꼬</t>
    <phoneticPr fontId="2" type="noConversion"/>
  </si>
  <si>
    <t>금화조</t>
    <phoneticPr fontId="2" type="noConversion"/>
  </si>
  <si>
    <t>문조</t>
    <phoneticPr fontId="2" type="noConversion"/>
  </si>
  <si>
    <t>기  타</t>
    <phoneticPr fontId="2" type="noConversion"/>
  </si>
  <si>
    <t>비   고</t>
    <phoneticPr fontId="2" type="noConversion"/>
  </si>
  <si>
    <t>호수</t>
    <phoneticPr fontId="2" type="noConversion"/>
  </si>
  <si>
    <t>수  수</t>
    <phoneticPr fontId="2" type="noConversion"/>
  </si>
  <si>
    <t>계</t>
    <phoneticPr fontId="2" type="noConversion"/>
  </si>
  <si>
    <t>기타</t>
    <phoneticPr fontId="2" type="noConversion"/>
  </si>
  <si>
    <t>암</t>
    <phoneticPr fontId="2" type="noConversion"/>
  </si>
  <si>
    <t>수</t>
    <phoneticPr fontId="2" type="noConversion"/>
  </si>
  <si>
    <t>소계</t>
    <phoneticPr fontId="2" type="noConversion"/>
  </si>
  <si>
    <t xml:space="preserve"> 1 - 3 한육우 연령별 성별 마리수</t>
    <phoneticPr fontId="2" type="noConversion"/>
  </si>
  <si>
    <t xml:space="preserve">  2 - 3 젖소 연령별 성별 마리수</t>
    <phoneticPr fontId="2" type="noConversion"/>
  </si>
  <si>
    <t xml:space="preserve">  3 - 3 돼지 연령별 성별 마리수</t>
    <phoneticPr fontId="2" type="noConversion"/>
  </si>
  <si>
    <t xml:space="preserve">  4 - 3 닭 연령별 용도별 수수</t>
    <phoneticPr fontId="2" type="noConversion"/>
  </si>
  <si>
    <t xml:space="preserve"> 7 - 3 면양 연령별 성별 종별 마리수</t>
    <phoneticPr fontId="2" type="noConversion"/>
  </si>
  <si>
    <t xml:space="preserve"> 9 - 3 토끼 연령별 성별 종별 마리수</t>
    <phoneticPr fontId="2" type="noConversion"/>
  </si>
  <si>
    <t>연  령  별  성  별  마  리  수</t>
    <phoneticPr fontId="2" type="noConversion"/>
  </si>
  <si>
    <t>종   별   마  리  수</t>
    <phoneticPr fontId="2" type="noConversion"/>
  </si>
  <si>
    <t>사  육  가  구  수</t>
    <phoneticPr fontId="2" type="noConversion"/>
  </si>
  <si>
    <t>사  육  마  리  수</t>
    <phoneticPr fontId="2" type="noConversion"/>
  </si>
  <si>
    <t xml:space="preserve">50,000수이상             </t>
    <phoneticPr fontId="2" type="noConversion"/>
  </si>
  <si>
    <t>30,000~49,999</t>
    <phoneticPr fontId="2" type="noConversion"/>
  </si>
  <si>
    <t xml:space="preserve"> </t>
    <phoneticPr fontId="2" type="noConversion"/>
  </si>
  <si>
    <t>10~49</t>
    <phoneticPr fontId="2" type="noConversion"/>
  </si>
  <si>
    <t>50 ~99</t>
    <phoneticPr fontId="2" type="noConversion"/>
  </si>
  <si>
    <t>100 ~199</t>
    <phoneticPr fontId="2" type="noConversion"/>
  </si>
  <si>
    <t>200 ~299</t>
    <phoneticPr fontId="2" type="noConversion"/>
  </si>
  <si>
    <t>300 ~499</t>
    <phoneticPr fontId="2" type="noConversion"/>
  </si>
  <si>
    <t>300 ~499</t>
    <phoneticPr fontId="2" type="noConversion"/>
  </si>
  <si>
    <t>1~99</t>
    <phoneticPr fontId="2" type="noConversion"/>
  </si>
  <si>
    <t>500 -
999</t>
    <phoneticPr fontId="2" type="noConversion"/>
  </si>
  <si>
    <t>비고</t>
    <phoneticPr fontId="2" type="noConversion"/>
  </si>
  <si>
    <t>100~199</t>
    <phoneticPr fontId="2" type="noConversion"/>
  </si>
  <si>
    <t>1세미만</t>
    <phoneticPr fontId="2" type="noConversion"/>
  </si>
  <si>
    <t>1년-3년미만</t>
    <phoneticPr fontId="2" type="noConversion"/>
  </si>
  <si>
    <t>3년이상</t>
    <phoneticPr fontId="2" type="noConversion"/>
  </si>
  <si>
    <t>참오소리</t>
    <phoneticPr fontId="2" type="noConversion"/>
  </si>
  <si>
    <t>교잡종</t>
    <phoneticPr fontId="2" type="noConversion"/>
  </si>
  <si>
    <t>12개월미만</t>
    <phoneticPr fontId="2" type="noConversion"/>
  </si>
  <si>
    <t>아메리칸
블랙종</t>
    <phoneticPr fontId="2" type="noConversion"/>
  </si>
  <si>
    <t>붉은목종</t>
    <phoneticPr fontId="2" type="noConversion"/>
  </si>
  <si>
    <t>푸른목종</t>
    <phoneticPr fontId="2" type="noConversion"/>
  </si>
  <si>
    <t>5개월미만</t>
    <phoneticPr fontId="2" type="noConversion"/>
  </si>
  <si>
    <t>5개월-12개월미만</t>
    <phoneticPr fontId="2" type="noConversion"/>
  </si>
  <si>
    <t>1-99</t>
    <phoneticPr fontId="2" type="noConversion"/>
  </si>
  <si>
    <t>2000 두
이상</t>
    <phoneticPr fontId="2" type="noConversion"/>
  </si>
  <si>
    <t xml:space="preserve">10,000~
29,999              </t>
    <phoneticPr fontId="2" type="noConversion"/>
  </si>
  <si>
    <t>500두
이상</t>
    <phoneticPr fontId="2" type="noConversion"/>
  </si>
  <si>
    <t>1~9</t>
    <phoneticPr fontId="2" type="noConversion"/>
  </si>
  <si>
    <t>10~19</t>
    <phoneticPr fontId="2" type="noConversion"/>
  </si>
  <si>
    <t>50    ~99</t>
    <phoneticPr fontId="2" type="noConversion"/>
  </si>
  <si>
    <t>100      ~199</t>
    <phoneticPr fontId="2" type="noConversion"/>
  </si>
  <si>
    <t xml:space="preserve">200    ~299              </t>
    <phoneticPr fontId="2" type="noConversion"/>
  </si>
  <si>
    <t xml:space="preserve">300          ~ 399              </t>
    <phoneticPr fontId="2" type="noConversion"/>
  </si>
  <si>
    <t>400      ~499</t>
    <phoneticPr fontId="2" type="noConversion"/>
  </si>
  <si>
    <t xml:space="preserve">500      ~999             </t>
    <phoneticPr fontId="2" type="noConversion"/>
  </si>
  <si>
    <t>1,000   ~1,999</t>
    <phoneticPr fontId="2" type="noConversion"/>
  </si>
  <si>
    <t>비       고</t>
    <phoneticPr fontId="2" type="noConversion"/>
  </si>
  <si>
    <t>연 령 별  마 리 수</t>
    <phoneticPr fontId="2" type="noConversion"/>
  </si>
  <si>
    <t>비 고</t>
    <phoneticPr fontId="2" type="noConversion"/>
  </si>
  <si>
    <t>합 계</t>
    <phoneticPr fontId="2" type="noConversion"/>
  </si>
  <si>
    <t>합계</t>
    <phoneticPr fontId="2" type="noConversion"/>
  </si>
  <si>
    <t>엘크</t>
    <phoneticPr fontId="2" type="noConversion"/>
  </si>
  <si>
    <t>순록</t>
    <phoneticPr fontId="2" type="noConversion"/>
  </si>
  <si>
    <t xml:space="preserve">1,000두            이상             </t>
    <phoneticPr fontId="2" type="noConversion"/>
  </si>
  <si>
    <t>1,500  ~1,999</t>
    <phoneticPr fontId="2" type="noConversion"/>
  </si>
  <si>
    <t xml:space="preserve">10,000~  29,999              </t>
    <phoneticPr fontId="2" type="noConversion"/>
  </si>
  <si>
    <t xml:space="preserve">30,000~          49,999              </t>
    <phoneticPr fontId="2" type="noConversion"/>
  </si>
  <si>
    <t>종별마리수</t>
    <phoneticPr fontId="2" type="noConversion"/>
  </si>
  <si>
    <t xml:space="preserve">1,000두            이 상             </t>
    <phoneticPr fontId="2" type="noConversion"/>
  </si>
  <si>
    <t>2000두   
이 상</t>
    <phoneticPr fontId="2" type="noConversion"/>
  </si>
  <si>
    <t>한육우</t>
    <phoneticPr fontId="2" type="noConversion"/>
  </si>
  <si>
    <t>젖 소</t>
    <phoneticPr fontId="2" type="noConversion"/>
  </si>
  <si>
    <t>돼 지</t>
    <phoneticPr fontId="2" type="noConversion"/>
  </si>
  <si>
    <t>닭</t>
    <phoneticPr fontId="2" type="noConversion"/>
  </si>
  <si>
    <t>면양</t>
    <phoneticPr fontId="2" type="noConversion"/>
  </si>
  <si>
    <t>사 슴</t>
    <phoneticPr fontId="2" type="noConversion"/>
  </si>
  <si>
    <t>토끼</t>
    <phoneticPr fontId="2" type="noConversion"/>
  </si>
  <si>
    <t>개</t>
    <phoneticPr fontId="2" type="noConversion"/>
  </si>
  <si>
    <t>칠면조</t>
    <phoneticPr fontId="2" type="noConversion"/>
  </si>
  <si>
    <t>거 위</t>
    <phoneticPr fontId="2" type="noConversion"/>
  </si>
  <si>
    <t>메추리</t>
    <phoneticPr fontId="2" type="noConversion"/>
  </si>
  <si>
    <t>꿀 벌</t>
    <phoneticPr fontId="2" type="noConversion"/>
  </si>
  <si>
    <t>관상조</t>
    <phoneticPr fontId="2" type="noConversion"/>
  </si>
  <si>
    <t>타조</t>
    <phoneticPr fontId="2" type="noConversion"/>
  </si>
  <si>
    <t>호 수</t>
    <phoneticPr fontId="2" type="noConversion"/>
  </si>
  <si>
    <t>두 수</t>
    <phoneticPr fontId="2" type="noConversion"/>
  </si>
  <si>
    <t>호수</t>
    <phoneticPr fontId="2" type="noConversion"/>
  </si>
  <si>
    <t>두수</t>
    <phoneticPr fontId="2" type="noConversion"/>
  </si>
  <si>
    <t>수수</t>
    <phoneticPr fontId="2" type="noConversion"/>
  </si>
  <si>
    <t>군수</t>
    <phoneticPr fontId="2" type="noConversion"/>
  </si>
  <si>
    <t>계</t>
    <phoneticPr fontId="2" type="noConversion"/>
  </si>
  <si>
    <t>오소리</t>
    <phoneticPr fontId="2" type="noConversion"/>
  </si>
  <si>
    <t>꿩</t>
    <phoneticPr fontId="2" type="noConversion"/>
  </si>
  <si>
    <t>수 수</t>
    <phoneticPr fontId="2" type="noConversion"/>
  </si>
  <si>
    <t>20~29</t>
    <phoneticPr fontId="2" type="noConversion"/>
  </si>
  <si>
    <t>50~99</t>
    <phoneticPr fontId="2" type="noConversion"/>
  </si>
  <si>
    <t>500~
999</t>
    <phoneticPr fontId="2" type="noConversion"/>
  </si>
  <si>
    <t>30~39</t>
    <phoneticPr fontId="2" type="noConversion"/>
  </si>
  <si>
    <t>40~49</t>
    <phoneticPr fontId="2" type="noConversion"/>
  </si>
  <si>
    <t>100~199</t>
    <phoneticPr fontId="2" type="noConversion"/>
  </si>
  <si>
    <t xml:space="preserve">400           ~ 499              </t>
    <phoneticPr fontId="2" type="noConversion"/>
  </si>
  <si>
    <t xml:space="preserve">1,000           ~ 1,999             </t>
    <phoneticPr fontId="2" type="noConversion"/>
  </si>
  <si>
    <t>100 ~
199</t>
    <phoneticPr fontId="2" type="noConversion"/>
  </si>
  <si>
    <t>200 ~
499</t>
    <phoneticPr fontId="2" type="noConversion"/>
  </si>
  <si>
    <t>10~19</t>
    <phoneticPr fontId="2" type="noConversion"/>
  </si>
  <si>
    <t>20~29</t>
    <phoneticPr fontId="2" type="noConversion"/>
  </si>
  <si>
    <t>30~39</t>
    <phoneticPr fontId="2" type="noConversion"/>
  </si>
  <si>
    <t>40~49</t>
    <phoneticPr fontId="2" type="noConversion"/>
  </si>
  <si>
    <t>50~99</t>
    <phoneticPr fontId="2" type="noConversion"/>
  </si>
  <si>
    <t xml:space="preserve">200 ~ 299              </t>
    <phoneticPr fontId="2" type="noConversion"/>
  </si>
  <si>
    <t xml:space="preserve">300 
~ 399              </t>
    <phoneticPr fontId="2" type="noConversion"/>
  </si>
  <si>
    <t xml:space="preserve">400           ~ 499              </t>
    <phoneticPr fontId="2" type="noConversion"/>
  </si>
  <si>
    <t>500 ~
999</t>
    <phoneticPr fontId="2" type="noConversion"/>
  </si>
  <si>
    <t>100~
199</t>
    <phoneticPr fontId="2" type="noConversion"/>
  </si>
  <si>
    <t>200~
499</t>
    <phoneticPr fontId="2" type="noConversion"/>
  </si>
  <si>
    <t>비    고</t>
    <phoneticPr fontId="2" type="noConversion"/>
  </si>
  <si>
    <t>오리</t>
    <phoneticPr fontId="2" type="noConversion"/>
  </si>
  <si>
    <t>수수</t>
    <phoneticPr fontId="2" type="noConversion"/>
  </si>
  <si>
    <t xml:space="preserve">   5 - 1 오리 사육규모별 농가수</t>
    <phoneticPr fontId="2" type="noConversion"/>
  </si>
  <si>
    <t xml:space="preserve">5. 오  리 </t>
    <phoneticPr fontId="2" type="noConversion"/>
  </si>
  <si>
    <t>12. 칠면조</t>
    <phoneticPr fontId="2" type="noConversion"/>
  </si>
  <si>
    <t xml:space="preserve">   12 - 1 칠면조 규모별 사육가구수 및 마리수</t>
    <phoneticPr fontId="2" type="noConversion"/>
  </si>
  <si>
    <t>13. 거   위</t>
    <phoneticPr fontId="2" type="noConversion"/>
  </si>
  <si>
    <t xml:space="preserve">   13 - 1 거위 규모별 사육가구수 및 마리수</t>
    <phoneticPr fontId="2" type="noConversion"/>
  </si>
  <si>
    <t xml:space="preserve">14. 메추리 </t>
    <phoneticPr fontId="2" type="noConversion"/>
  </si>
  <si>
    <t xml:space="preserve">   14 - 1 메추리 사육규모별 농가수</t>
    <phoneticPr fontId="2" type="noConversion"/>
  </si>
  <si>
    <t>15. 꿀    벌</t>
    <phoneticPr fontId="2" type="noConversion"/>
  </si>
  <si>
    <t xml:space="preserve">   15 - 1 꿀벌 사육규모별 농가수</t>
    <phoneticPr fontId="2" type="noConversion"/>
  </si>
  <si>
    <t xml:space="preserve">16. 관상조 </t>
    <phoneticPr fontId="2" type="noConversion"/>
  </si>
  <si>
    <t xml:space="preserve">   16 - 1 관상조 사육규모별 가구수 및 마리수</t>
    <phoneticPr fontId="2" type="noConversion"/>
  </si>
  <si>
    <t>17. 타조</t>
    <phoneticPr fontId="2" type="noConversion"/>
  </si>
  <si>
    <t xml:space="preserve">   17 - 1 타조 사육규모별 농가수</t>
    <phoneticPr fontId="2" type="noConversion"/>
  </si>
  <si>
    <t xml:space="preserve">18. 오소리 </t>
    <phoneticPr fontId="2" type="noConversion"/>
  </si>
  <si>
    <t xml:space="preserve">   18 - 1 오소리 사육규모별 농가수</t>
    <phoneticPr fontId="2" type="noConversion"/>
  </si>
  <si>
    <t xml:space="preserve">19. 꿩 </t>
    <phoneticPr fontId="2" type="noConversion"/>
  </si>
  <si>
    <t xml:space="preserve">   19 - 1 꿩 사육규모별 농가수</t>
    <phoneticPr fontId="2" type="noConversion"/>
  </si>
  <si>
    <t xml:space="preserve">   5 - 2 오리 사육규모별 수수</t>
    <phoneticPr fontId="2" type="noConversion"/>
  </si>
  <si>
    <t xml:space="preserve"> 13 - 2 거위 연령별 성별 마리수</t>
    <phoneticPr fontId="2" type="noConversion"/>
  </si>
  <si>
    <t xml:space="preserve">   14 - 2 메추리 사육규모별 마리수</t>
    <phoneticPr fontId="2" type="noConversion"/>
  </si>
  <si>
    <t xml:space="preserve">   18 - 2 오소리 사육규모별 마리수</t>
    <phoneticPr fontId="2" type="noConversion"/>
  </si>
  <si>
    <t xml:space="preserve">   19 - 2 꿩 사육규모별 마리수</t>
    <phoneticPr fontId="2" type="noConversion"/>
  </si>
  <si>
    <t>5- 3  오리 연령별 성별 종별 마리수</t>
    <phoneticPr fontId="2" type="noConversion"/>
  </si>
  <si>
    <t xml:space="preserve"> 14 - 3 메추리 연령별 성별 마리수</t>
    <phoneticPr fontId="2" type="noConversion"/>
  </si>
  <si>
    <t xml:space="preserve"> 17 - 3 타조 연령별 성별 마리수</t>
    <phoneticPr fontId="2" type="noConversion"/>
  </si>
  <si>
    <t xml:space="preserve"> 18 - 3 오소리 연령별 성별 마리수</t>
    <phoneticPr fontId="2" type="noConversion"/>
  </si>
  <si>
    <t>계</t>
    <phoneticPr fontId="2" type="noConversion"/>
  </si>
  <si>
    <t>육용종
(잡종)</t>
    <phoneticPr fontId="2" type="noConversion"/>
  </si>
  <si>
    <t>레드디어</t>
    <phoneticPr fontId="2" type="noConversion"/>
  </si>
  <si>
    <t>40  ~49</t>
    <phoneticPr fontId="2" type="noConversion"/>
  </si>
  <si>
    <t>20   ~39</t>
    <phoneticPr fontId="2" type="noConversion"/>
  </si>
  <si>
    <t>20   ~39</t>
    <phoneticPr fontId="2" type="noConversion"/>
  </si>
  <si>
    <t>40   ~49</t>
    <phoneticPr fontId="2" type="noConversion"/>
  </si>
  <si>
    <t>사육가구수</t>
    <phoneticPr fontId="2" type="noConversion"/>
  </si>
  <si>
    <t>사육마리수</t>
    <phoneticPr fontId="2" type="noConversion"/>
  </si>
  <si>
    <t>사육마리수</t>
    <phoneticPr fontId="2" type="noConversion"/>
  </si>
  <si>
    <t>15. 꿀    벌</t>
    <phoneticPr fontId="2" type="noConversion"/>
  </si>
  <si>
    <t xml:space="preserve">   15 - 1 - 2  꿀벌 사육규모별 군수</t>
    <phoneticPr fontId="2" type="noConversion"/>
  </si>
  <si>
    <t xml:space="preserve">   15 - 2 꿀벌 종별·사육형태별 가구수 및 군수</t>
    <phoneticPr fontId="2" type="noConversion"/>
  </si>
  <si>
    <t>돼지코
오소리</t>
    <phoneticPr fontId="2" type="noConversion"/>
  </si>
  <si>
    <t>1년이상</t>
    <phoneticPr fontId="2" type="noConversion"/>
  </si>
  <si>
    <t>20. 지렁이</t>
    <phoneticPr fontId="2" type="noConversion"/>
  </si>
  <si>
    <t xml:space="preserve">  20-1 지렁이 사육규모별 농가수 및 마리수</t>
    <phoneticPr fontId="2" type="noConversion"/>
  </si>
  <si>
    <t>사육목적별 마리수</t>
    <phoneticPr fontId="2" type="noConversion"/>
  </si>
  <si>
    <t>반려(애완)</t>
    <phoneticPr fontId="2" type="noConversion"/>
  </si>
  <si>
    <t>종 별 마 리 수</t>
    <phoneticPr fontId="2" type="noConversion"/>
  </si>
  <si>
    <t xml:space="preserve">10 - 2 - 1 개 종별 사육목적별 마리수 </t>
    <phoneticPr fontId="2" type="noConversion"/>
  </si>
  <si>
    <t xml:space="preserve"> 10 - 2 개 연령별 성별 마리수</t>
    <phoneticPr fontId="2" type="noConversion"/>
  </si>
  <si>
    <t>염소(산양)</t>
    <phoneticPr fontId="2" type="noConversion"/>
  </si>
  <si>
    <t>6. 염   소(산   양)</t>
    <phoneticPr fontId="2" type="noConversion"/>
  </si>
  <si>
    <t xml:space="preserve">   6 - 1 염소 사육규모별 농가수</t>
    <phoneticPr fontId="2" type="noConversion"/>
  </si>
  <si>
    <t xml:space="preserve">   6 - 2 염소(산양) 사육규모별 마리수</t>
    <phoneticPr fontId="2" type="noConversion"/>
  </si>
  <si>
    <t>지렁이</t>
    <phoneticPr fontId="2" type="noConversion"/>
  </si>
  <si>
    <t>유산양
(농가수)</t>
    <phoneticPr fontId="2" type="noConversion"/>
  </si>
  <si>
    <t>유산양
(마리수)</t>
    <phoneticPr fontId="2" type="noConversion"/>
  </si>
  <si>
    <t>계
(농가수)</t>
    <phoneticPr fontId="2" type="noConversion"/>
  </si>
  <si>
    <t>계
(마리수)</t>
    <phoneticPr fontId="2" type="noConversion"/>
  </si>
  <si>
    <t>애완종</t>
    <phoneticPr fontId="2" type="noConversion"/>
  </si>
  <si>
    <t>기타</t>
    <phoneticPr fontId="2" type="noConversion"/>
  </si>
  <si>
    <t>1~99</t>
  </si>
  <si>
    <t>100~499</t>
  </si>
  <si>
    <t>500~999</t>
  </si>
  <si>
    <t>10,000  ~19,999</t>
  </si>
  <si>
    <t>10,000  ~19,999</t>
    <phoneticPr fontId="2" type="noConversion"/>
  </si>
  <si>
    <t>20,000 ~29,999</t>
  </si>
  <si>
    <t>20,000 ~29,999</t>
    <phoneticPr fontId="2" type="noConversion"/>
  </si>
  <si>
    <t>30,000 ~39,999</t>
  </si>
  <si>
    <t>30,000 ~39,999</t>
    <phoneticPr fontId="2" type="noConversion"/>
  </si>
  <si>
    <t>40,000 ~49,999</t>
  </si>
  <si>
    <t>40,000 ~49,999</t>
    <phoneticPr fontId="2" type="noConversion"/>
  </si>
  <si>
    <t>50,000 ~99,999</t>
  </si>
  <si>
    <t>50,000 ~99,999</t>
    <phoneticPr fontId="2" type="noConversion"/>
  </si>
  <si>
    <t>100,000  이상</t>
  </si>
  <si>
    <t>10~49</t>
  </si>
  <si>
    <t>5,000
이상</t>
  </si>
  <si>
    <t>5,000
이상</t>
    <phoneticPr fontId="2" type="noConversion"/>
  </si>
  <si>
    <t>십자매</t>
    <phoneticPr fontId="2" type="noConversion"/>
  </si>
  <si>
    <t xml:space="preserve">30,000      ~39,999              </t>
    <phoneticPr fontId="2" type="noConversion"/>
  </si>
  <si>
    <t xml:space="preserve">50,000        ~99,999              </t>
    <phoneticPr fontId="2" type="noConversion"/>
  </si>
  <si>
    <t xml:space="preserve">40,000         ~49,999             </t>
    <phoneticPr fontId="2" type="noConversion"/>
  </si>
  <si>
    <t>호수</t>
    <phoneticPr fontId="2" type="noConversion"/>
  </si>
  <si>
    <t xml:space="preserve">500              ~ 999              </t>
    <phoneticPr fontId="2" type="noConversion"/>
  </si>
  <si>
    <t xml:space="preserve">2,000     ~2,999              </t>
    <phoneticPr fontId="2" type="noConversion"/>
  </si>
  <si>
    <t>모란앵두</t>
    <phoneticPr fontId="2" type="noConversion"/>
  </si>
  <si>
    <t>카나리아</t>
    <phoneticPr fontId="2" type="noConversion"/>
  </si>
  <si>
    <t>1,000 -
2,999</t>
    <phoneticPr fontId="2" type="noConversion"/>
  </si>
  <si>
    <t>3,000 -
4,999</t>
    <phoneticPr fontId="2" type="noConversion"/>
  </si>
  <si>
    <t>5,000      ~9,999</t>
    <phoneticPr fontId="2" type="noConversion"/>
  </si>
  <si>
    <t>1,000~
2,999</t>
    <phoneticPr fontId="2" type="noConversion"/>
  </si>
  <si>
    <t>3,000~
4,999</t>
    <phoneticPr fontId="2" type="noConversion"/>
  </si>
  <si>
    <t>1~599</t>
  </si>
  <si>
    <t>600  ~999</t>
  </si>
  <si>
    <t>600  ~999</t>
    <phoneticPr fontId="2" type="noConversion"/>
  </si>
  <si>
    <t>1,000 ~1,999</t>
  </si>
  <si>
    <t>1,000 ~1,999</t>
    <phoneticPr fontId="2" type="noConversion"/>
  </si>
  <si>
    <t>2,000 ~2,999</t>
  </si>
  <si>
    <t>2,000 ~2,999</t>
    <phoneticPr fontId="2" type="noConversion"/>
  </si>
  <si>
    <t>3,000  이상</t>
  </si>
  <si>
    <t>3,000  이상</t>
    <phoneticPr fontId="2" type="noConversion"/>
  </si>
  <si>
    <t>21. 기러기</t>
    <phoneticPr fontId="2" type="noConversion"/>
  </si>
  <si>
    <t>1~9</t>
  </si>
  <si>
    <t>500
이상</t>
    <phoneticPr fontId="2" type="noConversion"/>
  </si>
  <si>
    <t>50     ~99</t>
    <phoneticPr fontId="2" type="noConversion"/>
  </si>
  <si>
    <t xml:space="preserve">  21-1 기러기 사육규모별 농가수 및 마리수</t>
    <phoneticPr fontId="2" type="noConversion"/>
  </si>
  <si>
    <t>기러기</t>
    <phoneticPr fontId="2" type="noConversion"/>
  </si>
  <si>
    <t>사 육 가 구 수</t>
    <phoneticPr fontId="2" type="noConversion"/>
  </si>
  <si>
    <t xml:space="preserve"> 21. 기러기  연령별 성별 마리수</t>
    <phoneticPr fontId="2" type="noConversion"/>
  </si>
  <si>
    <t>6개월미만</t>
    <phoneticPr fontId="2" type="noConversion"/>
  </si>
  <si>
    <t>21. 기러기 사육규모별 마리수</t>
    <phoneticPr fontId="2" type="noConversion"/>
  </si>
  <si>
    <t>꽃사슴</t>
    <phoneticPr fontId="2" type="noConversion"/>
  </si>
  <si>
    <t xml:space="preserve">1,000
~ 1,999             </t>
    <phoneticPr fontId="2" type="noConversion"/>
  </si>
  <si>
    <t xml:space="preserve">10,000두
이상            </t>
    <phoneticPr fontId="2" type="noConversion"/>
  </si>
  <si>
    <t>특수목적
(방범,경비,안내등)</t>
    <phoneticPr fontId="2" type="noConversion"/>
  </si>
  <si>
    <t>5개월 이상~   
 6개월 미만</t>
    <phoneticPr fontId="2" type="noConversion"/>
  </si>
  <si>
    <t>3 ~ 4개월
미만</t>
    <phoneticPr fontId="2" type="noConversion"/>
  </si>
  <si>
    <t>6개월 이상 ~ 8개월 미만</t>
    <phoneticPr fontId="2" type="noConversion"/>
  </si>
  <si>
    <r>
      <rPr>
        <sz val="15"/>
        <rFont val="돋움"/>
        <family val="3"/>
        <charset val="129"/>
      </rPr>
      <t>재래산양(잡종)</t>
    </r>
    <r>
      <rPr>
        <sz val="16"/>
        <rFont val="돋움"/>
        <family val="3"/>
        <charset val="129"/>
      </rPr>
      <t xml:space="preserve">
(농가수)</t>
    </r>
    <phoneticPr fontId="2" type="noConversion"/>
  </si>
  <si>
    <r>
      <rPr>
        <sz val="15"/>
        <rFont val="돋움"/>
        <family val="3"/>
        <charset val="129"/>
      </rPr>
      <t>재래산양(잡종)</t>
    </r>
    <r>
      <rPr>
        <sz val="16"/>
        <rFont val="돋움"/>
        <family val="3"/>
        <charset val="129"/>
      </rPr>
      <t xml:space="preserve">
(마리수)</t>
    </r>
    <phoneticPr fontId="2" type="noConversion"/>
  </si>
  <si>
    <t>연령별·성별 마리수</t>
    <phoneticPr fontId="2" type="noConversion"/>
  </si>
  <si>
    <t xml:space="preserve"> 19 - 3 꿩  연령별 성별 마리수</t>
    <phoneticPr fontId="2" type="noConversion"/>
  </si>
  <si>
    <t>연령별·성별 마리수</t>
    <phoneticPr fontId="2" type="noConversion"/>
  </si>
  <si>
    <t>구분</t>
  </si>
  <si>
    <t>구분</t>
    <phoneticPr fontId="2" type="noConversion"/>
  </si>
  <si>
    <t xml:space="preserve">30,000    ~39,999              </t>
    <phoneticPr fontId="2" type="noConversion"/>
  </si>
  <si>
    <t xml:space="preserve">40,000
~49,999            </t>
    <phoneticPr fontId="2" type="noConversion"/>
  </si>
  <si>
    <t xml:space="preserve">50,000 
~99,999              </t>
    <phoneticPr fontId="2" type="noConversion"/>
  </si>
  <si>
    <t xml:space="preserve">100,000
~199,999              </t>
    <phoneticPr fontId="2" type="noConversion"/>
  </si>
  <si>
    <t xml:space="preserve">200~299              </t>
    <phoneticPr fontId="2" type="noConversion"/>
  </si>
  <si>
    <t>300~399</t>
    <phoneticPr fontId="2" type="noConversion"/>
  </si>
  <si>
    <t>400~499</t>
    <phoneticPr fontId="2" type="noConversion"/>
  </si>
  <si>
    <t>500 
~999</t>
    <phoneticPr fontId="2" type="noConversion"/>
  </si>
  <si>
    <t xml:space="preserve">300
~499              </t>
    <phoneticPr fontId="2" type="noConversion"/>
  </si>
  <si>
    <t xml:space="preserve"> 6 - 3 염소(산양) 연령별 성별 종별 마리수</t>
    <phoneticPr fontId="2" type="noConversion"/>
  </si>
  <si>
    <t>12-2 칠면조 연령별 성별 마리수</t>
    <phoneticPr fontId="2" type="noConversion"/>
  </si>
  <si>
    <t>1,000
~9,999</t>
    <phoneticPr fontId="2" type="noConversion"/>
  </si>
  <si>
    <t>100,000
이상</t>
    <phoneticPr fontId="2" type="noConversion"/>
  </si>
  <si>
    <t>500    ~999</t>
  </si>
  <si>
    <t>300    ~499</t>
  </si>
  <si>
    <t>200    ~299</t>
  </si>
  <si>
    <t>100 ~199</t>
  </si>
  <si>
    <t>50~99</t>
  </si>
  <si>
    <t>1,000군
이상</t>
    <phoneticPr fontId="2" type="noConversion"/>
  </si>
  <si>
    <r>
      <rPr>
        <b/>
        <sz val="16"/>
        <rFont val="돋움"/>
        <family val="3"/>
        <charset val="129"/>
      </rPr>
      <t>개량종 중</t>
    </r>
    <r>
      <rPr>
        <sz val="16"/>
        <rFont val="돋움"/>
        <family val="3"/>
        <charset val="129"/>
      </rPr>
      <t xml:space="preserve"> 사육형태별 호수 및 군수</t>
    </r>
    <phoneticPr fontId="2" type="noConversion"/>
  </si>
  <si>
    <t>100
~499</t>
    <phoneticPr fontId="2" type="noConversion"/>
  </si>
  <si>
    <t>500
~999</t>
    <phoneticPr fontId="2" type="noConversion"/>
  </si>
  <si>
    <t>1,000
~1,999</t>
    <phoneticPr fontId="2" type="noConversion"/>
  </si>
  <si>
    <t>2,000
~2,999</t>
    <phoneticPr fontId="2" type="noConversion"/>
  </si>
  <si>
    <t>3,000
~4,999</t>
    <phoneticPr fontId="2" type="noConversion"/>
  </si>
  <si>
    <t xml:space="preserve">  16-2-1 관상조 전체규모 품목별 가구수 및 마리수</t>
    <phoneticPr fontId="2" type="noConversion"/>
  </si>
  <si>
    <t xml:space="preserve">  16-2-2 관상조 부업규모 품목별 가구수 및 마리수</t>
    <phoneticPr fontId="2" type="noConversion"/>
  </si>
  <si>
    <t xml:space="preserve">  16-2-3 관상조 전업규모 품목별 가구수 및 마리수</t>
    <phoneticPr fontId="2" type="noConversion"/>
  </si>
  <si>
    <t>10~19</t>
  </si>
  <si>
    <t>20~29</t>
  </si>
  <si>
    <t>30~49</t>
  </si>
  <si>
    <t xml:space="preserve">300    ~499              </t>
  </si>
  <si>
    <t xml:space="preserve">500          ~ 999              </t>
  </si>
  <si>
    <t xml:space="preserve">1,000           두 이상             </t>
  </si>
  <si>
    <t>100
~299</t>
    <phoneticPr fontId="2" type="noConversion"/>
  </si>
  <si>
    <t xml:space="preserve">300 ~
499             </t>
  </si>
  <si>
    <t>500~
999</t>
  </si>
  <si>
    <t>1000두
이상</t>
  </si>
  <si>
    <t>100~
299</t>
    <phoneticPr fontId="2" type="noConversion"/>
  </si>
  <si>
    <t xml:space="preserve">10,000
이상                </t>
    <phoneticPr fontId="2" type="noConversion"/>
  </si>
  <si>
    <t>10000
이상</t>
    <phoneticPr fontId="2" type="noConversion"/>
  </si>
  <si>
    <t>면   적(㎡)</t>
    <phoneticPr fontId="2" type="noConversion"/>
  </si>
  <si>
    <t>읍면동</t>
    <phoneticPr fontId="2" type="noConversion"/>
  </si>
  <si>
    <t>300
~499</t>
    <phoneticPr fontId="2" type="noConversion"/>
  </si>
  <si>
    <t>6개월~12개월미만</t>
    <phoneticPr fontId="2" type="noConversion"/>
  </si>
  <si>
    <t>개 통계조사표</t>
    <phoneticPr fontId="19" type="noConversion"/>
  </si>
  <si>
    <t>단위:호, 마리</t>
    <phoneticPr fontId="19" type="noConversion"/>
  </si>
  <si>
    <t>행정구역</t>
    <phoneticPr fontId="19" type="noConversion"/>
  </si>
  <si>
    <t>경영체구분</t>
    <phoneticPr fontId="20" type="noConversion"/>
  </si>
  <si>
    <r>
      <rPr>
        <b/>
        <sz val="10"/>
        <color indexed="8"/>
        <rFont val="맑은 고딕"/>
        <family val="3"/>
        <charset val="129"/>
      </rPr>
      <t>월령별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맑은 고딕"/>
        <family val="3"/>
        <charset val="129"/>
      </rPr>
      <t>성별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맑은 고딕"/>
        <family val="3"/>
        <charset val="129"/>
      </rPr>
      <t>마리수</t>
    </r>
    <phoneticPr fontId="19" type="noConversion"/>
  </si>
  <si>
    <t>18개월미만</t>
    <phoneticPr fontId="19" type="noConversion"/>
  </si>
  <si>
    <t>18개월이상</t>
    <phoneticPr fontId="19" type="noConversion"/>
  </si>
  <si>
    <t>시도</t>
    <phoneticPr fontId="19" type="noConversion"/>
  </si>
  <si>
    <t>읍면동</t>
    <phoneticPr fontId="23" type="noConversion"/>
  </si>
  <si>
    <t>계</t>
  </si>
  <si>
    <t>①애완종</t>
    <phoneticPr fontId="19" type="noConversion"/>
  </si>
  <si>
    <t>②진돗개</t>
    <phoneticPr fontId="19" type="noConversion"/>
  </si>
  <si>
    <t>③기타</t>
    <phoneticPr fontId="19" type="noConversion"/>
  </si>
  <si>
    <t>계</t>
    <phoneticPr fontId="19" type="noConversion"/>
  </si>
  <si>
    <r>
      <rPr>
        <b/>
        <sz val="10"/>
        <color indexed="8"/>
        <rFont val="Segoe UI Symbol"/>
        <family val="2"/>
      </rPr>
      <t>①</t>
    </r>
    <r>
      <rPr>
        <b/>
        <sz val="10"/>
        <color indexed="8"/>
        <rFont val="돋움"/>
        <family val="3"/>
        <charset val="129"/>
      </rPr>
      <t xml:space="preserve">반려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애완</t>
    </r>
    <r>
      <rPr>
        <b/>
        <sz val="10"/>
        <color indexed="8"/>
        <rFont val="Arial"/>
        <family val="2"/>
      </rPr>
      <t>)</t>
    </r>
    <phoneticPr fontId="19" type="noConversion"/>
  </si>
  <si>
    <r>
      <rPr>
        <b/>
        <sz val="10"/>
        <rFont val="Segoe UI Symbol"/>
        <family val="2"/>
      </rPr>
      <t>②</t>
    </r>
    <r>
      <rPr>
        <b/>
        <sz val="10"/>
        <rFont val="맑은 고딕"/>
        <family val="3"/>
        <charset val="129"/>
      </rPr>
      <t xml:space="preserve">특수목적
</t>
    </r>
    <r>
      <rPr>
        <b/>
        <sz val="6"/>
        <rFont val="Arial"/>
        <family val="2"/>
      </rPr>
      <t>(</t>
    </r>
    <r>
      <rPr>
        <b/>
        <sz val="6"/>
        <rFont val="맑은 고딕"/>
        <family val="3"/>
        <charset val="129"/>
      </rPr>
      <t>방범</t>
    </r>
    <r>
      <rPr>
        <b/>
        <sz val="6"/>
        <rFont val="Arial"/>
        <family val="2"/>
      </rPr>
      <t>·</t>
    </r>
    <r>
      <rPr>
        <b/>
        <sz val="6"/>
        <rFont val="맑은 고딕"/>
        <family val="3"/>
        <charset val="129"/>
      </rPr>
      <t>경비</t>
    </r>
    <r>
      <rPr>
        <b/>
        <sz val="6"/>
        <rFont val="Arial"/>
        <family val="2"/>
      </rPr>
      <t>,</t>
    </r>
    <r>
      <rPr>
        <b/>
        <sz val="6"/>
        <rFont val="맑은 고딕"/>
        <family val="3"/>
        <charset val="129"/>
      </rPr>
      <t>안내</t>
    </r>
    <r>
      <rPr>
        <b/>
        <sz val="6"/>
        <rFont val="Arial"/>
        <family val="2"/>
      </rPr>
      <t xml:space="preserve"> </t>
    </r>
    <r>
      <rPr>
        <b/>
        <sz val="6"/>
        <rFont val="맑은 고딕"/>
        <family val="3"/>
        <charset val="129"/>
      </rPr>
      <t>등</t>
    </r>
    <r>
      <rPr>
        <b/>
        <sz val="6"/>
        <rFont val="Arial"/>
        <family val="2"/>
      </rPr>
      <t>)</t>
    </r>
    <phoneticPr fontId="19" type="noConversion"/>
  </si>
  <si>
    <t>사육
마릿수</t>
    <phoneticPr fontId="20" type="noConversion"/>
  </si>
  <si>
    <t>암(♀)</t>
    <phoneticPr fontId="19" type="noConversion"/>
  </si>
  <si>
    <t>수(♂)</t>
    <phoneticPr fontId="19" type="noConversion"/>
  </si>
  <si>
    <t>시군</t>
    <phoneticPr fontId="19" type="noConversion"/>
  </si>
  <si>
    <t>읍면동</t>
  </si>
  <si>
    <t>종별구분(마리수)</t>
    <phoneticPr fontId="19" type="noConversion"/>
  </si>
  <si>
    <t>사육목적 구분(마리수)</t>
    <phoneticPr fontId="19" type="noConversion"/>
  </si>
  <si>
    <t>260~       499</t>
    <phoneticPr fontId="2" type="noConversion"/>
  </si>
  <si>
    <t>1~       259</t>
    <phoneticPr fontId="2" type="noConversion"/>
  </si>
  <si>
    <t>1~       39</t>
    <phoneticPr fontId="2" type="noConversion"/>
  </si>
  <si>
    <t>1~           259</t>
    <phoneticPr fontId="2" type="noConversion"/>
  </si>
  <si>
    <t>40     ~99</t>
    <phoneticPr fontId="2" type="noConversion"/>
  </si>
  <si>
    <t>100   ~199</t>
    <phoneticPr fontId="2" type="noConversion"/>
  </si>
  <si>
    <t>1 
~39</t>
    <phoneticPr fontId="2" type="noConversion"/>
  </si>
  <si>
    <t>200~299</t>
    <phoneticPr fontId="2" type="noConversion"/>
  </si>
  <si>
    <t>300~499</t>
    <phoneticPr fontId="2" type="noConversion"/>
  </si>
  <si>
    <t>500이상</t>
    <phoneticPr fontId="2" type="noConversion"/>
  </si>
  <si>
    <t xml:space="preserve">비고             </t>
    <phoneticPr fontId="2" type="noConversion"/>
  </si>
  <si>
    <t xml:space="preserve">   8 - 2 사슴 사육규모별 마리수</t>
    <phoneticPr fontId="2" type="noConversion"/>
  </si>
  <si>
    <t xml:space="preserve">   8 - 1 사슴 사육규모별 가구수</t>
    <phoneticPr fontId="2" type="noConversion"/>
  </si>
  <si>
    <t>500두 이상</t>
    <phoneticPr fontId="2" type="noConversion"/>
  </si>
  <si>
    <t xml:space="preserve">                                 '24. 12월 가축통계 집계표</t>
    <phoneticPr fontId="2" type="noConversion"/>
  </si>
  <si>
    <t xml:space="preserve"> * 젖소 수컷은 한육우에 포함
 * 젖소에는 착유우 및 건유우 포함</t>
    <phoneticPr fontId="2" type="noConversion"/>
  </si>
  <si>
    <t>순창읍</t>
    <phoneticPr fontId="2" type="noConversion"/>
  </si>
  <si>
    <t>전북</t>
    <phoneticPr fontId="2" type="noConversion"/>
  </si>
  <si>
    <t>순창군</t>
    <phoneticPr fontId="2" type="noConversion"/>
  </si>
  <si>
    <t>인계면</t>
    <phoneticPr fontId="2" type="noConversion"/>
  </si>
  <si>
    <t>동계면</t>
    <phoneticPr fontId="2" type="noConversion"/>
  </si>
  <si>
    <t>적성면</t>
    <phoneticPr fontId="2" type="noConversion"/>
  </si>
  <si>
    <t>유등면</t>
    <phoneticPr fontId="2" type="noConversion"/>
  </si>
  <si>
    <t>풍산면</t>
    <phoneticPr fontId="2" type="noConversion"/>
  </si>
  <si>
    <t>금과면</t>
    <phoneticPr fontId="2" type="noConversion"/>
  </si>
  <si>
    <t>팔덕면</t>
    <phoneticPr fontId="2" type="noConversion"/>
  </si>
  <si>
    <t>복흥면</t>
    <phoneticPr fontId="2" type="noConversion"/>
  </si>
  <si>
    <t>쌍치면</t>
    <phoneticPr fontId="2" type="noConversion"/>
  </si>
  <si>
    <t>구림면</t>
    <phoneticPr fontId="2" type="noConversion"/>
  </si>
  <si>
    <t>ka3556000008</t>
    <phoneticPr fontId="2" type="noConversion"/>
  </si>
  <si>
    <t>구림면1</t>
    <phoneticPr fontId="2" type="noConversion"/>
  </si>
  <si>
    <t>https://kass.mafra.go.kr/</t>
    <phoneticPr fontId="2" type="noConversion"/>
  </si>
  <si>
    <t>쌍치면1</t>
    <phoneticPr fontId="2" type="noConversion"/>
  </si>
  <si>
    <t>팔덕면1</t>
    <phoneticPr fontId="2" type="noConversion"/>
  </si>
  <si>
    <t>팔덕면2</t>
    <phoneticPr fontId="2" type="noConversion"/>
  </si>
  <si>
    <t>팔덕면3</t>
    <phoneticPr fontId="2" type="noConversion"/>
  </si>
  <si>
    <t>팔덕면4</t>
    <phoneticPr fontId="2" type="noConversion"/>
  </si>
  <si>
    <t>순창군</t>
  </si>
  <si>
    <t>동계면1</t>
    <phoneticPr fontId="2" type="noConversion"/>
  </si>
  <si>
    <t>쌍치면2</t>
    <phoneticPr fontId="2" type="noConversion"/>
  </si>
  <si>
    <t>쌍치면3</t>
    <phoneticPr fontId="2" type="noConversion"/>
  </si>
  <si>
    <t>쌍치면4</t>
  </si>
  <si>
    <t>순창읍</t>
  </si>
  <si>
    <t>순창읍1</t>
  </si>
  <si>
    <t>순창읍3</t>
  </si>
  <si>
    <t>순창읍4</t>
  </si>
  <si>
    <t>순창읍5</t>
  </si>
  <si>
    <t>순창읍6</t>
  </si>
  <si>
    <t>순창읍7</t>
  </si>
  <si>
    <t>순창읍8</t>
  </si>
  <si>
    <t>순창읍9</t>
  </si>
  <si>
    <t>쌍치면5</t>
  </si>
  <si>
    <t>쌍치면6</t>
  </si>
  <si>
    <t>쌍치면7</t>
  </si>
  <si>
    <t>쌍치면8</t>
  </si>
  <si>
    <t>쌍치면9</t>
  </si>
  <si>
    <t>쌍치면10</t>
  </si>
  <si>
    <t>쌍치면11</t>
  </si>
  <si>
    <t>쌍치면12</t>
  </si>
  <si>
    <t>순창읍2</t>
    <phoneticPr fontId="2" type="noConversion"/>
  </si>
  <si>
    <t>인계면1</t>
    <phoneticPr fontId="2" type="noConversion"/>
  </si>
  <si>
    <t>인계면2</t>
    <phoneticPr fontId="2" type="noConversion"/>
  </si>
  <si>
    <t>인계면3</t>
    <phoneticPr fontId="2" type="noConversion"/>
  </si>
  <si>
    <t>인계면4</t>
    <phoneticPr fontId="2" type="noConversion"/>
  </si>
  <si>
    <t>동계면2</t>
    <phoneticPr fontId="2" type="noConversion"/>
  </si>
  <si>
    <t>동계면3</t>
    <phoneticPr fontId="2" type="noConversion"/>
  </si>
  <si>
    <t>적성면1</t>
    <phoneticPr fontId="2" type="noConversion"/>
  </si>
  <si>
    <t>적성면2</t>
    <phoneticPr fontId="2" type="noConversion"/>
  </si>
  <si>
    <t>유등면1</t>
    <phoneticPr fontId="2" type="noConversion"/>
  </si>
  <si>
    <t>풍산면1</t>
    <phoneticPr fontId="2" type="noConversion"/>
  </si>
  <si>
    <t>풍산면2</t>
    <phoneticPr fontId="2" type="noConversion"/>
  </si>
  <si>
    <t>풍산면3</t>
    <phoneticPr fontId="2" type="noConversion"/>
  </si>
  <si>
    <t>풍산면4</t>
    <phoneticPr fontId="2" type="noConversion"/>
  </si>
  <si>
    <t>금과면1</t>
    <phoneticPr fontId="2" type="noConversion"/>
  </si>
  <si>
    <t>금과면2</t>
    <phoneticPr fontId="2" type="noConversion"/>
  </si>
  <si>
    <t>복흥면1</t>
    <phoneticPr fontId="2" type="noConversion"/>
  </si>
  <si>
    <t>복흥면2</t>
    <phoneticPr fontId="2" type="noConversion"/>
  </si>
  <si>
    <t>복흥면3</t>
    <phoneticPr fontId="2" type="noConversion"/>
  </si>
  <si>
    <t>복흥면4</t>
    <phoneticPr fontId="2" type="noConversion"/>
  </si>
  <si>
    <t>복흥면5</t>
    <phoneticPr fontId="2" type="noConversion"/>
  </si>
  <si>
    <t>복흥면6</t>
    <phoneticPr fontId="2" type="noConversion"/>
  </si>
  <si>
    <t>구림면2</t>
    <phoneticPr fontId="2" type="noConversion"/>
  </si>
  <si>
    <t>구림면3</t>
    <phoneticPr fontId="2" type="noConversion"/>
  </si>
  <si>
    <t>구림면</t>
  </si>
  <si>
    <t>구림면4</t>
  </si>
  <si>
    <t>구림면5</t>
  </si>
  <si>
    <t>구림면6</t>
  </si>
  <si>
    <t>구림면7</t>
  </si>
  <si>
    <t>구림면8</t>
  </si>
  <si>
    <t>구림면9</t>
  </si>
  <si>
    <t>구림면10</t>
  </si>
  <si>
    <t xml:space="preserve"> 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</si>
</sst>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mm&quot;월&quot;\ dd&quot;일&quot;"/>
    <numFmt numFmtId="177" formatCode="#,##0_);[Red]\(#,##0\)"/>
    <numFmt numFmtId="178" formatCode="#,##0_ "/>
    <numFmt numFmtId="184" formatCode="0_);[Red]\(0\)"/>
    <numFmt numFmtId="185" formatCode="0.0"/>
    <numFmt numFmtId="186" formatCode="0##\-####\-####"/>
    <numFmt numFmtId="187" formatCode="0_ "/>
    <numFmt numFmtId="188" formatCode="_ * #,##0_ ;_ * \-#,##0_ ;_ * &quot;-&quot;_ ;_ @_ "/>
  </numFmts>
  <fonts count="5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20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sz val="18"/>
      <name val="돋움"/>
      <family val="3"/>
      <charset val="129"/>
    </font>
    <font>
      <sz val="26"/>
      <name val="돋움"/>
      <family val="3"/>
      <charset val="129"/>
    </font>
    <font>
      <sz val="22"/>
      <name val="돋움"/>
      <family val="3"/>
      <charset val="129"/>
    </font>
    <font>
      <sz val="11"/>
      <name val="굴림"/>
      <family val="3"/>
      <charset val="129"/>
    </font>
    <font>
      <b/>
      <sz val="11"/>
      <name val="돋움"/>
      <family val="3"/>
      <charset val="129"/>
    </font>
    <font>
      <sz val="15"/>
      <name val="돋움"/>
      <family val="3"/>
      <charset val="129"/>
    </font>
    <font>
      <b/>
      <sz val="16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indexed="81"/>
      <name val="돋움"/>
      <family val="3"/>
      <charset val="129"/>
    </font>
    <font>
      <sz val="16"/>
      <color indexed="81"/>
      <name val="돋움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8"/>
      <name val="바탕체"/>
      <family val="1"/>
      <charset val="129"/>
    </font>
    <font>
      <b/>
      <sz val="10"/>
      <color indexed="8"/>
      <name val="맑은 고딕"/>
      <family val="3"/>
      <charset val="129"/>
    </font>
    <font>
      <b/>
      <sz val="10"/>
      <color indexed="8"/>
      <name val="Arial"/>
      <family val="2"/>
    </font>
    <font>
      <sz val="8"/>
      <name val="바탕"/>
      <family val="1"/>
      <charset val="129"/>
    </font>
    <font>
      <b/>
      <sz val="10"/>
      <color indexed="8"/>
      <name val="Segoe UI Symbol"/>
      <family val="2"/>
    </font>
    <font>
      <b/>
      <sz val="10"/>
      <color indexed="8"/>
      <name val="돋움"/>
      <family val="3"/>
      <charset val="129"/>
    </font>
    <font>
      <b/>
      <sz val="10"/>
      <name val="Arial"/>
      <family val="2"/>
    </font>
    <font>
      <b/>
      <sz val="10"/>
      <name val="Segoe UI Symbol"/>
      <family val="2"/>
    </font>
    <font>
      <b/>
      <sz val="10"/>
      <name val="맑은 고딕"/>
      <family val="3"/>
      <charset val="129"/>
    </font>
    <font>
      <b/>
      <sz val="6"/>
      <name val="Arial"/>
      <family val="2"/>
    </font>
    <font>
      <b/>
      <sz val="6"/>
      <name val="맑은 고딕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6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B0F0"/>
      <name val="돋움"/>
      <family val="3"/>
      <charset val="129"/>
    </font>
    <font>
      <sz val="16"/>
      <color rgb="FFFF000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2"/>
      <name val="맑은 고딕"/>
      <family val="3"/>
      <charset val="129"/>
      <scheme val="major"/>
    </font>
    <font>
      <sz val="11"/>
      <color indexed="12"/>
      <name val="맑은 고딕"/>
      <family val="3"/>
      <charset val="129"/>
      <scheme val="minor"/>
    </font>
    <font>
      <b/>
      <sz val="16"/>
      <color rgb="FFFF0000"/>
      <name val="돋움"/>
      <family val="3"/>
      <charset val="129"/>
    </font>
    <font>
      <sz val="22"/>
      <color theme="1"/>
      <name val="돋움"/>
      <family val="3"/>
      <charset val="129"/>
    </font>
    <font>
      <sz val="22"/>
      <color theme="1"/>
      <name val="맑은 고딕"/>
      <family val="3"/>
      <charset val="129"/>
      <scheme val="minor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64"/>
      </patternFill>
    </fill>
    <fill>
      <patternFill patternType="darkGray">
        <fgColor indexed="9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C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C00000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/>
    <xf numFmtId="0" fontId="34" fillId="0" borderId="0" applyNumberFormat="0" applyFill="0" applyBorder="0" applyAlignment="0" applyProtection="0"/>
  </cellStyleXfs>
  <cellXfs count="57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4" fillId="0" borderId="0" xfId="0" applyNumberFormat="1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177" fontId="5" fillId="2" borderId="5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right" vertical="center" shrinkToFit="1"/>
    </xf>
    <xf numFmtId="177" fontId="5" fillId="2" borderId="1" xfId="0" applyNumberFormat="1" applyFont="1" applyFill="1" applyBorder="1" applyAlignment="1">
      <alignment horizontal="right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shrinkToFit="1"/>
    </xf>
    <xf numFmtId="0" fontId="3" fillId="0" borderId="0" xfId="0" applyFont="1" applyBorder="1"/>
    <xf numFmtId="176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/>
    <xf numFmtId="178" fontId="5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0" fillId="0" borderId="0" xfId="0" applyAlignment="1">
      <alignment wrapText="1"/>
    </xf>
    <xf numFmtId="177" fontId="5" fillId="2" borderId="1" xfId="0" applyNumberFormat="1" applyFont="1" applyFill="1" applyBorder="1" applyAlignment="1">
      <alignment vertical="center"/>
    </xf>
    <xf numFmtId="3" fontId="5" fillId="0" borderId="6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76" fontId="9" fillId="0" borderId="7" xfId="0" applyNumberFormat="1" applyFont="1" applyBorder="1" applyAlignment="1">
      <alignment vertical="center" wrapText="1"/>
    </xf>
    <xf numFmtId="176" fontId="4" fillId="0" borderId="0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176" fontId="8" fillId="0" borderId="0" xfId="0" applyNumberFormat="1" applyFont="1" applyBorder="1" applyAlignment="1">
      <alignment vertical="center" shrinkToFit="1"/>
    </xf>
    <xf numFmtId="0" fontId="8" fillId="0" borderId="0" xfId="0" applyFont="1" applyBorder="1" applyAlignment="1">
      <alignment vertical="center" shrinkToFit="1"/>
    </xf>
    <xf numFmtId="41" fontId="0" fillId="0" borderId="0" xfId="1" applyFont="1"/>
    <xf numFmtId="41" fontId="5" fillId="4" borderId="1" xfId="1" applyFont="1" applyFill="1" applyBorder="1" applyAlignment="1">
      <alignment horizontal="right" vertical="center" shrinkToFit="1"/>
    </xf>
    <xf numFmtId="41" fontId="5" fillId="0" borderId="1" xfId="1" applyFont="1" applyBorder="1" applyAlignment="1">
      <alignment horizontal="right" vertical="center" shrinkToFit="1"/>
    </xf>
    <xf numFmtId="41" fontId="5" fillId="2" borderId="4" xfId="1" applyFont="1" applyFill="1" applyBorder="1" applyAlignment="1">
      <alignment horizontal="right" vertical="center" shrinkToFit="1"/>
    </xf>
    <xf numFmtId="41" fontId="5" fillId="2" borderId="1" xfId="1" applyFont="1" applyFill="1" applyBorder="1" applyAlignment="1">
      <alignment horizontal="right" vertical="center" shrinkToFit="1"/>
    </xf>
    <xf numFmtId="41" fontId="5" fillId="3" borderId="1" xfId="1" applyFont="1" applyFill="1" applyBorder="1" applyAlignment="1">
      <alignment horizontal="right" vertical="center" shrinkToFit="1"/>
    </xf>
    <xf numFmtId="41" fontId="5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right" vertical="center"/>
    </xf>
    <xf numFmtId="0" fontId="5" fillId="3" borderId="4" xfId="1" applyNumberFormat="1" applyFont="1" applyFill="1" applyBorder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41" fontId="5" fillId="0" borderId="4" xfId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3" fontId="3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77" fontId="5" fillId="7" borderId="1" xfId="0" applyNumberFormat="1" applyFont="1" applyFill="1" applyBorder="1" applyAlignment="1">
      <alignment horizontal="right" vertical="center"/>
    </xf>
    <xf numFmtId="0" fontId="0" fillId="0" borderId="1" xfId="0" applyBorder="1"/>
    <xf numFmtId="184" fontId="5" fillId="7" borderId="1" xfId="0" applyNumberFormat="1" applyFont="1" applyFill="1" applyBorder="1" applyAlignment="1">
      <alignment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2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 shrinkToFit="1"/>
    </xf>
    <xf numFmtId="177" fontId="5" fillId="0" borderId="0" xfId="0" applyNumberFormat="1" applyFont="1" applyFill="1" applyBorder="1" applyAlignment="1">
      <alignment horizontal="right" vertical="center" shrinkToFit="1"/>
    </xf>
    <xf numFmtId="176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/>
    <xf numFmtId="0" fontId="0" fillId="0" borderId="0" xfId="0" applyFill="1" applyBorder="1" applyAlignment="1"/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84" fontId="5" fillId="0" borderId="0" xfId="0" applyNumberFormat="1" applyFont="1" applyFill="1" applyBorder="1" applyAlignment="1">
      <alignment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3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8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41" fontId="5" fillId="7" borderId="4" xfId="1" applyFont="1" applyFill="1" applyBorder="1" applyAlignment="1">
      <alignment horizontal="right" vertical="center" shrinkToFit="1"/>
    </xf>
    <xf numFmtId="177" fontId="5" fillId="7" borderId="3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8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8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177" fontId="5" fillId="7" borderId="1" xfId="0" applyNumberFormat="1" applyFont="1" applyFill="1" applyBorder="1" applyAlignment="1">
      <alignment horizontal="right" vertical="center"/>
    </xf>
    <xf numFmtId="0" fontId="6" fillId="0" borderId="0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shrinkToFit="1"/>
    </xf>
    <xf numFmtId="0" fontId="6" fillId="0" borderId="0" xfId="0" applyFont="1" applyBorder="1" applyAlignment="1">
      <alignment vertical="center"/>
    </xf>
    <xf numFmtId="0" fontId="11" fillId="0" borderId="0" xfId="0" applyFont="1"/>
    <xf numFmtId="0" fontId="36" fillId="0" borderId="9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177" fontId="36" fillId="0" borderId="14" xfId="0" applyNumberFormat="1" applyFont="1" applyFill="1" applyBorder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16" xfId="0" applyNumberFormat="1" applyFont="1" applyFill="1" applyBorder="1" applyAlignment="1">
      <alignment horizontal="right" vertical="center"/>
    </xf>
    <xf numFmtId="177" fontId="36" fillId="0" borderId="17" xfId="0" applyNumberFormat="1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0" fontId="36" fillId="0" borderId="18" xfId="0" applyFont="1" applyFill="1" applyBorder="1" applyAlignment="1">
      <alignment horizontal="center" vertical="center"/>
    </xf>
    <xf numFmtId="177" fontId="36" fillId="0" borderId="19" xfId="0" applyNumberFormat="1" applyFont="1" applyFill="1" applyBorder="1" applyAlignment="1">
      <alignment horizontal="right" vertical="center"/>
    </xf>
    <xf numFmtId="178" fontId="36" fillId="0" borderId="20" xfId="0" applyNumberFormat="1" applyFont="1" applyFill="1" applyBorder="1" applyAlignment="1">
      <alignment horizontal="right" vertical="center"/>
    </xf>
    <xf numFmtId="178" fontId="36" fillId="0" borderId="2" xfId="0" applyNumberFormat="1" applyFont="1" applyFill="1" applyBorder="1" applyAlignment="1">
      <alignment horizontal="right" vertical="center"/>
    </xf>
    <xf numFmtId="177" fontId="36" fillId="0" borderId="4" xfId="0" applyNumberFormat="1" applyFont="1" applyFill="1" applyBorder="1" applyAlignment="1">
      <alignment horizontal="right" vertical="center"/>
    </xf>
    <xf numFmtId="178" fontId="36" fillId="0" borderId="4" xfId="0" applyNumberFormat="1" applyFont="1" applyFill="1" applyBorder="1" applyAlignment="1">
      <alignment horizontal="right" vertical="center"/>
    </xf>
    <xf numFmtId="178" fontId="36" fillId="0" borderId="19" xfId="0" applyNumberFormat="1" applyFont="1" applyFill="1" applyBorder="1" applyAlignment="1">
      <alignment horizontal="right" vertical="center"/>
    </xf>
    <xf numFmtId="0" fontId="36" fillId="0" borderId="21" xfId="0" applyFont="1" applyFill="1" applyBorder="1" applyAlignment="1">
      <alignment horizontal="center" vertical="center"/>
    </xf>
    <xf numFmtId="177" fontId="36" fillId="0" borderId="22" xfId="0" applyNumberFormat="1" applyFont="1" applyFill="1" applyBorder="1" applyAlignment="1">
      <alignment horizontal="right" vertical="center"/>
    </xf>
    <xf numFmtId="178" fontId="36" fillId="0" borderId="23" xfId="0" applyNumberFormat="1" applyFont="1" applyFill="1" applyBorder="1" applyAlignment="1">
      <alignment horizontal="right" vertical="center"/>
    </xf>
    <xf numFmtId="178" fontId="36" fillId="0" borderId="24" xfId="0" applyNumberFormat="1" applyFont="1" applyFill="1" applyBorder="1" applyAlignment="1">
      <alignment horizontal="right" vertical="center"/>
    </xf>
    <xf numFmtId="177" fontId="36" fillId="0" borderId="25" xfId="0" applyNumberFormat="1" applyFont="1" applyFill="1" applyBorder="1" applyAlignment="1">
      <alignment horizontal="right" vertical="center"/>
    </xf>
    <xf numFmtId="178" fontId="36" fillId="0" borderId="25" xfId="0" applyNumberFormat="1" applyFont="1" applyFill="1" applyBorder="1" applyAlignment="1">
      <alignment horizontal="right" vertical="center"/>
    </xf>
    <xf numFmtId="178" fontId="36" fillId="0" borderId="22" xfId="0" applyNumberFormat="1" applyFont="1" applyFill="1" applyBorder="1" applyAlignment="1">
      <alignment horizontal="right" vertical="center"/>
    </xf>
    <xf numFmtId="0" fontId="36" fillId="0" borderId="26" xfId="0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 vertical="center"/>
    </xf>
    <xf numFmtId="178" fontId="37" fillId="5" borderId="49" xfId="0" applyNumberFormat="1" applyFont="1" applyFill="1" applyBorder="1" applyAlignment="1">
      <alignment horizontal="center" vertical="center" shrinkToFit="1"/>
    </xf>
    <xf numFmtId="178" fontId="37" fillId="5" borderId="50" xfId="0" applyNumberFormat="1" applyFont="1" applyFill="1" applyBorder="1" applyAlignment="1">
      <alignment horizontal="right" vertical="center" shrinkToFit="1"/>
    </xf>
    <xf numFmtId="178" fontId="37" fillId="5" borderId="51" xfId="0" applyNumberFormat="1" applyFont="1" applyFill="1" applyBorder="1" applyAlignment="1">
      <alignment horizontal="right" vertical="center" shrinkToFit="1"/>
    </xf>
    <xf numFmtId="178" fontId="37" fillId="5" borderId="52" xfId="0" applyNumberFormat="1" applyFont="1" applyFill="1" applyBorder="1" applyAlignment="1">
      <alignment horizontal="right" vertical="center" shrinkToFit="1"/>
    </xf>
    <xf numFmtId="178" fontId="37" fillId="5" borderId="53" xfId="0" applyNumberFormat="1" applyFont="1" applyFill="1" applyBorder="1" applyAlignment="1">
      <alignment horizontal="right" vertical="center" shrinkToFit="1"/>
    </xf>
    <xf numFmtId="178" fontId="37" fillId="5" borderId="54" xfId="0" applyNumberFormat="1" applyFont="1" applyFill="1" applyBorder="1" applyAlignment="1">
      <alignment horizontal="center" vertical="center" shrinkToFit="1"/>
    </xf>
    <xf numFmtId="178" fontId="37" fillId="5" borderId="55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7" fontId="5" fillId="2" borderId="19" xfId="0" applyNumberFormat="1" applyFont="1" applyFill="1" applyBorder="1" applyAlignment="1">
      <alignment horizontal="right" vertical="center"/>
    </xf>
    <xf numFmtId="177" fontId="5" fillId="7" borderId="19" xfId="0" applyNumberFormat="1" applyFont="1" applyFill="1" applyBorder="1" applyAlignment="1">
      <alignment horizontal="right" vertical="center"/>
    </xf>
    <xf numFmtId="0" fontId="5" fillId="0" borderId="19" xfId="0" applyFont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177" fontId="5" fillId="3" borderId="1" xfId="0" applyNumberFormat="1" applyFont="1" applyFill="1" applyBorder="1" applyAlignment="1">
      <alignment horizontal="center" vertical="center" shrinkToFit="1"/>
    </xf>
    <xf numFmtId="41" fontId="5" fillId="3" borderId="4" xfId="1" applyFont="1" applyFill="1" applyBorder="1" applyAlignment="1">
      <alignment horizontal="right" vertical="center" shrinkToFit="1"/>
    </xf>
    <xf numFmtId="0" fontId="5" fillId="0" borderId="19" xfId="0" applyFont="1" applyBorder="1" applyAlignment="1">
      <alignment horizontal="center" vertical="center" shrinkToFit="1"/>
    </xf>
    <xf numFmtId="41" fontId="5" fillId="2" borderId="19" xfId="1" applyFont="1" applyFill="1" applyBorder="1" applyAlignment="1">
      <alignment horizontal="right" vertical="center" shrinkToFit="1"/>
    </xf>
    <xf numFmtId="41" fontId="5" fillId="7" borderId="19" xfId="1" applyFont="1" applyFill="1" applyBorder="1" applyAlignment="1">
      <alignment horizontal="right" vertical="center" shrinkToFit="1"/>
    </xf>
    <xf numFmtId="187" fontId="5" fillId="0" borderId="1" xfId="1" applyNumberFormat="1" applyFont="1" applyBorder="1" applyAlignment="1">
      <alignment horizontal="right" vertical="center"/>
    </xf>
    <xf numFmtId="178" fontId="5" fillId="0" borderId="1" xfId="1" applyNumberFormat="1" applyFont="1" applyBorder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 shrinkToFit="1"/>
    </xf>
    <xf numFmtId="178" fontId="36" fillId="0" borderId="20" xfId="0" applyNumberFormat="1" applyFont="1" applyFill="1" applyBorder="1" applyAlignment="1">
      <alignment horizontal="right" vertical="center" shrinkToFit="1"/>
    </xf>
    <xf numFmtId="178" fontId="36" fillId="0" borderId="23" xfId="0" applyNumberFormat="1" applyFont="1" applyFill="1" applyBorder="1" applyAlignment="1">
      <alignment horizontal="right" vertical="center" shrinkToFit="1"/>
    </xf>
    <xf numFmtId="0" fontId="0" fillId="0" borderId="29" xfId="0" applyBorder="1"/>
    <xf numFmtId="178" fontId="33" fillId="5" borderId="50" xfId="0" applyNumberFormat="1" applyFont="1" applyFill="1" applyBorder="1" applyAlignment="1">
      <alignment horizontal="right" vertical="center" shrinkToFit="1"/>
    </xf>
    <xf numFmtId="178" fontId="33" fillId="5" borderId="51" xfId="0" applyNumberFormat="1" applyFont="1" applyFill="1" applyBorder="1" applyAlignment="1">
      <alignment horizontal="right" vertical="center" shrinkToFit="1"/>
    </xf>
    <xf numFmtId="178" fontId="32" fillId="0" borderId="14" xfId="0" applyNumberFormat="1" applyFont="1" applyFill="1" applyBorder="1" applyAlignment="1">
      <alignment horizontal="right" vertical="center"/>
    </xf>
    <xf numFmtId="178" fontId="32" fillId="0" borderId="15" xfId="0" applyNumberFormat="1" applyFont="1" applyFill="1" applyBorder="1" applyAlignment="1">
      <alignment horizontal="right" vertical="center"/>
    </xf>
    <xf numFmtId="178" fontId="32" fillId="0" borderId="19" xfId="0" applyNumberFormat="1" applyFont="1" applyFill="1" applyBorder="1" applyAlignment="1">
      <alignment horizontal="right" vertical="center"/>
    </xf>
    <xf numFmtId="178" fontId="32" fillId="0" borderId="20" xfId="0" applyNumberFormat="1" applyFont="1" applyFill="1" applyBorder="1" applyAlignment="1">
      <alignment horizontal="right" vertical="center"/>
    </xf>
    <xf numFmtId="178" fontId="32" fillId="0" borderId="22" xfId="0" applyNumberFormat="1" applyFont="1" applyFill="1" applyBorder="1" applyAlignment="1">
      <alignment horizontal="right" vertical="center"/>
    </xf>
    <xf numFmtId="178" fontId="32" fillId="0" borderId="23" xfId="0" applyNumberFormat="1" applyFont="1" applyFill="1" applyBorder="1" applyAlignment="1">
      <alignment horizontal="right" vertical="center"/>
    </xf>
    <xf numFmtId="178" fontId="5" fillId="7" borderId="1" xfId="1" applyNumberFormat="1" applyFont="1" applyFill="1" applyBorder="1" applyAlignment="1">
      <alignment horizontal="right" vertical="center"/>
    </xf>
    <xf numFmtId="187" fontId="5" fillId="7" borderId="1" xfId="1" applyNumberFormat="1" applyFont="1" applyFill="1" applyBorder="1" applyAlignment="1">
      <alignment horizontal="right" vertical="center"/>
    </xf>
    <xf numFmtId="41" fontId="5" fillId="7" borderId="1" xfId="1" applyFont="1" applyFill="1" applyBorder="1" applyAlignment="1">
      <alignment horizontal="center" vertical="center"/>
    </xf>
    <xf numFmtId="41" fontId="5" fillId="7" borderId="4" xfId="1" applyFont="1" applyFill="1" applyBorder="1" applyAlignment="1">
      <alignment horizontal="center" vertical="center"/>
    </xf>
    <xf numFmtId="0" fontId="5" fillId="7" borderId="4" xfId="1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35" fillId="0" borderId="1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center" vertical="center"/>
    </xf>
    <xf numFmtId="177" fontId="35" fillId="0" borderId="4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7" fontId="35" fillId="0" borderId="5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0" fontId="0" fillId="0" borderId="0" xfId="0" applyFill="1"/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84" fontId="5" fillId="0" borderId="1" xfId="0" applyNumberFormat="1" applyFont="1" applyFill="1" applyBorder="1" applyAlignment="1">
      <alignment vertical="center"/>
    </xf>
    <xf numFmtId="184" fontId="35" fillId="0" borderId="1" xfId="0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12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right" vertical="center" shrinkToFit="1"/>
    </xf>
    <xf numFmtId="177" fontId="35" fillId="0" borderId="4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right" vertical="center" shrinkToFit="1"/>
    </xf>
    <xf numFmtId="177" fontId="5" fillId="0" borderId="4" xfId="0" applyNumberFormat="1" applyFont="1" applyFill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right" vertical="center" shrinkToFit="1"/>
    </xf>
    <xf numFmtId="177" fontId="5" fillId="0" borderId="12" xfId="0" applyNumberFormat="1" applyFont="1" applyFill="1" applyBorder="1" applyAlignment="1">
      <alignment horizontal="right" vertical="center" shrinkToFit="1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 shrinkToFit="1"/>
    </xf>
    <xf numFmtId="178" fontId="35" fillId="0" borderId="1" xfId="0" applyNumberFormat="1" applyFont="1" applyFill="1" applyBorder="1" applyAlignment="1">
      <alignment horizontal="right" vertical="center"/>
    </xf>
    <xf numFmtId="177" fontId="35" fillId="0" borderId="1" xfId="0" applyNumberFormat="1" applyFont="1" applyFill="1" applyBorder="1" applyAlignment="1">
      <alignment vertical="center"/>
    </xf>
    <xf numFmtId="41" fontId="5" fillId="0" borderId="1" xfId="1" applyFont="1" applyFill="1" applyBorder="1" applyAlignment="1">
      <alignment horizontal="right" vertical="center" shrinkToFit="1"/>
    </xf>
    <xf numFmtId="178" fontId="5" fillId="0" borderId="1" xfId="1" applyNumberFormat="1" applyFont="1" applyFill="1" applyBorder="1" applyAlignment="1">
      <alignment horizontal="right" vertical="center"/>
    </xf>
    <xf numFmtId="187" fontId="5" fillId="0" borderId="1" xfId="1" applyNumberFormat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/>
    </xf>
    <xf numFmtId="41" fontId="35" fillId="0" borderId="4" xfId="1" applyFont="1" applyFill="1" applyBorder="1" applyAlignment="1">
      <alignment horizontal="center" vertical="center"/>
    </xf>
    <xf numFmtId="0" fontId="35" fillId="0" borderId="4" xfId="1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7" borderId="2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right" vertical="center"/>
    </xf>
    <xf numFmtId="177" fontId="35" fillId="7" borderId="2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5" fillId="7" borderId="19" xfId="0" applyNumberFormat="1" applyFont="1" applyFill="1" applyBorder="1" applyAlignment="1">
      <alignment horizontal="right" vertical="center"/>
    </xf>
    <xf numFmtId="0" fontId="5" fillId="0" borderId="19" xfId="0" applyFont="1" applyBorder="1" applyAlignment="1">
      <alignment horizontal="center" vertical="center" wrapText="1"/>
    </xf>
    <xf numFmtId="177" fontId="35" fillId="7" borderId="19" xfId="0" applyNumberFormat="1" applyFont="1" applyFill="1" applyBorder="1" applyAlignment="1">
      <alignment horizontal="right" vertical="center"/>
    </xf>
    <xf numFmtId="3" fontId="5" fillId="0" borderId="12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41" fontId="5" fillId="0" borderId="0" xfId="1" applyFont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185" fontId="5" fillId="0" borderId="0" xfId="0" applyNumberFormat="1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186" fontId="5" fillId="0" borderId="0" xfId="0" quotePrefix="1" applyNumberFormat="1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18" fillId="0" borderId="0" xfId="3" applyAlignment="1" applyProtection="1">
      <alignment horizontal="center" vertical="center"/>
      <protection locked="0"/>
    </xf>
    <xf numFmtId="0" fontId="18" fillId="0" borderId="0" xfId="3" applyAlignment="1" applyProtection="1">
      <alignment vertical="center"/>
      <protection locked="0"/>
    </xf>
    <xf numFmtId="0" fontId="18" fillId="0" borderId="0" xfId="3" applyAlignment="1">
      <alignment vertical="center"/>
    </xf>
    <xf numFmtId="0" fontId="18" fillId="0" borderId="0" xfId="3" applyAlignment="1" applyProtection="1">
      <alignment vertical="center"/>
      <protection hidden="1"/>
    </xf>
    <xf numFmtId="0" fontId="18" fillId="0" borderId="0" xfId="3"/>
    <xf numFmtId="0" fontId="18" fillId="0" borderId="0" xfId="3" applyAlignment="1">
      <alignment horizontal="right" vertical="center"/>
    </xf>
    <xf numFmtId="0" fontId="41" fillId="9" borderId="1" xfId="3" applyFont="1" applyFill="1" applyBorder="1" applyAlignment="1">
      <alignment horizontal="center" vertical="center"/>
    </xf>
    <xf numFmtId="0" fontId="42" fillId="9" borderId="1" xfId="3" applyFont="1" applyFill="1" applyBorder="1" applyAlignment="1">
      <alignment horizontal="center" vertical="center"/>
    </xf>
    <xf numFmtId="0" fontId="43" fillId="10" borderId="1" xfId="3" applyFont="1" applyFill="1" applyBorder="1" applyAlignment="1">
      <alignment horizontal="center" vertical="center"/>
    </xf>
    <xf numFmtId="0" fontId="43" fillId="10" borderId="1" xfId="3" applyFont="1" applyFill="1" applyBorder="1" applyAlignment="1">
      <alignment horizontal="center" vertical="center" wrapText="1"/>
    </xf>
    <xf numFmtId="0" fontId="26" fillId="10" borderId="1" xfId="3" applyNumberFormat="1" applyFont="1" applyFill="1" applyBorder="1" applyAlignment="1">
      <alignment horizontal="center" vertical="center" wrapText="1"/>
    </xf>
    <xf numFmtId="0" fontId="44" fillId="10" borderId="1" xfId="3" applyFont="1" applyFill="1" applyBorder="1" applyAlignment="1">
      <alignment horizontal="center" vertical="center"/>
    </xf>
    <xf numFmtId="176" fontId="42" fillId="9" borderId="1" xfId="2" applyNumberFormat="1" applyFont="1" applyFill="1" applyBorder="1" applyAlignment="1" applyProtection="1">
      <alignment horizontal="center" vertical="center" wrapText="1"/>
      <protection hidden="1"/>
    </xf>
    <xf numFmtId="176" fontId="42" fillId="9" borderId="1" xfId="2" applyNumberFormat="1" applyFont="1" applyFill="1" applyBorder="1" applyAlignment="1" applyProtection="1">
      <alignment horizontal="center" vertical="center"/>
      <protection locked="0"/>
    </xf>
    <xf numFmtId="0" fontId="44" fillId="10" borderId="1" xfId="3" applyFont="1" applyFill="1" applyBorder="1" applyAlignment="1">
      <alignment horizontal="center" vertical="center" wrapText="1"/>
    </xf>
    <xf numFmtId="177" fontId="45" fillId="0" borderId="1" xfId="2" applyNumberFormat="1" applyFont="1" applyFill="1" applyBorder="1" applyAlignment="1" applyProtection="1">
      <alignment horizontal="center" vertical="center"/>
    </xf>
    <xf numFmtId="177" fontId="45" fillId="11" borderId="1" xfId="2" applyNumberFormat="1" applyFont="1" applyFill="1" applyBorder="1" applyAlignment="1" applyProtection="1">
      <alignment horizontal="center" vertical="center"/>
      <protection locked="0"/>
    </xf>
    <xf numFmtId="177" fontId="45" fillId="12" borderId="1" xfId="2" applyNumberFormat="1" applyFont="1" applyFill="1" applyBorder="1" applyAlignment="1" applyProtection="1">
      <alignment horizontal="center" vertical="center"/>
      <protection locked="0"/>
    </xf>
    <xf numFmtId="0" fontId="45" fillId="0" borderId="1" xfId="3" applyFont="1" applyBorder="1" applyAlignment="1" applyProtection="1">
      <alignment horizontal="center" vertical="center"/>
      <protection locked="0"/>
    </xf>
    <xf numFmtId="177" fontId="45" fillId="0" borderId="1" xfId="3" applyNumberFormat="1" applyFont="1" applyBorder="1" applyAlignment="1" applyProtection="1">
      <alignment horizontal="center" vertical="center"/>
    </xf>
    <xf numFmtId="177" fontId="45" fillId="0" borderId="1" xfId="3" applyNumberFormat="1" applyFont="1" applyBorder="1" applyAlignment="1">
      <alignment horizontal="center" vertical="center"/>
    </xf>
    <xf numFmtId="177" fontId="45" fillId="12" borderId="1" xfId="3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177" fontId="5" fillId="7" borderId="4" xfId="0" applyNumberFormat="1" applyFont="1" applyFill="1" applyBorder="1" applyAlignment="1">
      <alignment horizontal="right" vertical="center"/>
    </xf>
    <xf numFmtId="177" fontId="7" fillId="2" borderId="4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2" xfId="0" applyNumberFormat="1" applyFont="1" applyFill="1" applyBorder="1" applyAlignment="1">
      <alignment horizontal="right" vertical="center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177" fontId="7" fillId="2" borderId="58" xfId="0" applyNumberFormat="1" applyFont="1" applyFill="1" applyBorder="1" applyAlignment="1">
      <alignment horizontal="right" vertical="center"/>
    </xf>
    <xf numFmtId="177" fontId="7" fillId="2" borderId="59" xfId="0" applyNumberFormat="1" applyFont="1" applyFill="1" applyBorder="1" applyAlignment="1">
      <alignment horizontal="right" vertical="center"/>
    </xf>
    <xf numFmtId="177" fontId="7" fillId="0" borderId="58" xfId="0" applyNumberFormat="1" applyFont="1" applyFill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59" xfId="0" applyNumberFormat="1" applyFont="1" applyFill="1" applyBorder="1" applyAlignment="1">
      <alignment horizontal="right" vertical="center"/>
    </xf>
    <xf numFmtId="177" fontId="7" fillId="0" borderId="60" xfId="0" applyNumberFormat="1" applyFont="1" applyFill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177" fontId="5" fillId="2" borderId="58" xfId="0" applyNumberFormat="1" applyFont="1" applyFill="1" applyBorder="1" applyAlignment="1">
      <alignment horizontal="right" vertical="center"/>
    </xf>
    <xf numFmtId="177" fontId="5" fillId="2" borderId="59" xfId="0" applyNumberFormat="1" applyFont="1" applyFill="1" applyBorder="1" applyAlignment="1">
      <alignment horizontal="right" vertical="center"/>
    </xf>
    <xf numFmtId="177" fontId="5" fillId="0" borderId="58" xfId="0" applyNumberFormat="1" applyFont="1" applyBorder="1" applyAlignment="1">
      <alignment horizontal="right" vertical="center"/>
    </xf>
    <xf numFmtId="177" fontId="5" fillId="0" borderId="59" xfId="0" applyNumberFormat="1" applyFont="1" applyFill="1" applyBorder="1" applyAlignment="1">
      <alignment horizontal="right" vertical="center"/>
    </xf>
    <xf numFmtId="177" fontId="5" fillId="0" borderId="59" xfId="0" applyNumberFormat="1" applyFont="1" applyBorder="1" applyAlignment="1">
      <alignment horizontal="right" vertical="center"/>
    </xf>
    <xf numFmtId="177" fontId="5" fillId="0" borderId="60" xfId="0" applyNumberFormat="1" applyFont="1" applyBorder="1" applyAlignment="1">
      <alignment horizontal="right" vertical="center"/>
    </xf>
    <xf numFmtId="177" fontId="5" fillId="0" borderId="61" xfId="0" applyNumberFormat="1" applyFont="1" applyBorder="1" applyAlignment="1">
      <alignment horizontal="right" vertical="center"/>
    </xf>
    <xf numFmtId="177" fontId="5" fillId="2" borderId="4" xfId="0" applyNumberFormat="1" applyFont="1" applyFill="1" applyBorder="1" applyAlignment="1">
      <alignment vertical="center"/>
    </xf>
    <xf numFmtId="0" fontId="5" fillId="0" borderId="62" xfId="0" applyFont="1" applyBorder="1" applyAlignment="1">
      <alignment horizontal="center" vertical="center" wrapText="1"/>
    </xf>
    <xf numFmtId="177" fontId="5" fillId="2" borderId="63" xfId="0" applyNumberFormat="1" applyFont="1" applyFill="1" applyBorder="1" applyAlignment="1">
      <alignment horizontal="right" vertical="center"/>
    </xf>
    <xf numFmtId="177" fontId="5" fillId="0" borderId="63" xfId="0" applyNumberFormat="1" applyFont="1" applyBorder="1" applyAlignment="1">
      <alignment horizontal="right" vertical="center"/>
    </xf>
    <xf numFmtId="177" fontId="5" fillId="0" borderId="63" xfId="0" applyNumberFormat="1" applyFont="1" applyFill="1" applyBorder="1" applyAlignment="1">
      <alignment horizontal="right" vertical="center"/>
    </xf>
    <xf numFmtId="177" fontId="5" fillId="0" borderId="64" xfId="0" applyNumberFormat="1" applyFont="1" applyBorder="1" applyAlignment="1">
      <alignment horizontal="right" vertical="center"/>
    </xf>
    <xf numFmtId="0" fontId="5" fillId="0" borderId="65" xfId="0" applyFont="1" applyBorder="1" applyAlignment="1">
      <alignment horizontal="center" vertical="center" wrapText="1"/>
    </xf>
    <xf numFmtId="177" fontId="5" fillId="0" borderId="66" xfId="0" applyNumberFormat="1" applyFont="1" applyBorder="1" applyAlignment="1">
      <alignment horizontal="right" vertical="center"/>
    </xf>
    <xf numFmtId="177" fontId="5" fillId="2" borderId="58" xfId="0" applyNumberFormat="1" applyFont="1" applyFill="1" applyBorder="1" applyAlignment="1">
      <alignment vertical="center"/>
    </xf>
    <xf numFmtId="177" fontId="5" fillId="0" borderId="58" xfId="0" applyNumberFormat="1" applyFont="1" applyFill="1" applyBorder="1" applyAlignment="1">
      <alignment horizontal="right" vertical="center"/>
    </xf>
    <xf numFmtId="177" fontId="5" fillId="0" borderId="60" xfId="0" applyNumberFormat="1" applyFont="1" applyFill="1" applyBorder="1" applyAlignment="1">
      <alignment horizontal="right" vertical="center"/>
    </xf>
    <xf numFmtId="177" fontId="5" fillId="0" borderId="58" xfId="0" applyNumberFormat="1" applyFont="1" applyBorder="1" applyAlignment="1">
      <alignment vertical="center"/>
    </xf>
    <xf numFmtId="177" fontId="5" fillId="0" borderId="58" xfId="0" applyNumberFormat="1" applyFont="1" applyFill="1" applyBorder="1" applyAlignment="1">
      <alignment vertical="center"/>
    </xf>
    <xf numFmtId="177" fontId="5" fillId="0" borderId="60" xfId="0" applyNumberFormat="1" applyFont="1" applyBorder="1" applyAlignment="1">
      <alignment vertical="center"/>
    </xf>
    <xf numFmtId="177" fontId="5" fillId="0" borderId="66" xfId="0" applyNumberFormat="1" applyFont="1" applyBorder="1" applyAlignment="1">
      <alignment vertical="center"/>
    </xf>
    <xf numFmtId="177" fontId="5" fillId="7" borderId="4" xfId="0" applyNumberFormat="1" applyFont="1" applyFill="1" applyBorder="1" applyAlignment="1">
      <alignment horizontal="right" vertical="center"/>
    </xf>
    <xf numFmtId="177" fontId="5" fillId="7" borderId="2" xfId="0" applyNumberFormat="1" applyFont="1" applyFill="1" applyBorder="1" applyAlignment="1">
      <alignment horizontal="right" vertical="center"/>
    </xf>
    <xf numFmtId="177" fontId="5" fillId="7" borderId="30" xfId="0" applyNumberFormat="1" applyFont="1" applyFill="1" applyBorder="1" applyAlignment="1">
      <alignment horizontal="right" vertical="center"/>
    </xf>
    <xf numFmtId="177" fontId="5" fillId="7" borderId="63" xfId="0" applyNumberFormat="1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177" fontId="35" fillId="13" borderId="1" xfId="0" applyNumberFormat="1" applyFont="1" applyFill="1" applyBorder="1" applyAlignment="1">
      <alignment horizontal="right" vertical="center"/>
    </xf>
    <xf numFmtId="0" fontId="34" fillId="0" borderId="0" xfId="4"/>
    <xf numFmtId="177" fontId="5" fillId="13" borderId="1" xfId="0" applyNumberFormat="1" applyFont="1" applyFill="1" applyBorder="1" applyAlignment="1">
      <alignment horizontal="right" vertical="center"/>
    </xf>
    <xf numFmtId="177" fontId="45" fillId="0" borderId="1" xfId="3" applyNumberFormat="1" applyFont="1" applyFill="1" applyBorder="1" applyAlignment="1" applyProtection="1">
      <alignment horizontal="center" vertical="center"/>
    </xf>
    <xf numFmtId="177" fontId="40" fillId="0" borderId="1" xfId="0" applyNumberFormat="1" applyFont="1" applyFill="1" applyBorder="1" applyAlignment="1">
      <alignment horizontal="right" vertical="center"/>
    </xf>
    <xf numFmtId="177" fontId="40" fillId="0" borderId="1" xfId="0" applyNumberFormat="1" applyFont="1" applyFill="1" applyBorder="1" applyAlignment="1">
      <alignment horizontal="right" vertical="center" shrinkToFit="1"/>
    </xf>
    <xf numFmtId="177" fontId="46" fillId="12" borderId="1" xfId="3" applyNumberFormat="1" applyFont="1" applyFill="1" applyBorder="1" applyAlignment="1" applyProtection="1">
      <alignment horizontal="center" vertical="center"/>
      <protection locked="0"/>
    </xf>
    <xf numFmtId="177" fontId="40" fillId="0" borderId="1" xfId="0" applyNumberFormat="1" applyFont="1" applyFill="1" applyBorder="1" applyAlignment="1">
      <alignment vertical="center"/>
    </xf>
    <xf numFmtId="177" fontId="46" fillId="11" borderId="1" xfId="2" applyNumberFormat="1" applyFont="1" applyFill="1" applyBorder="1" applyAlignment="1" applyProtection="1">
      <alignment horizontal="center" vertical="center"/>
      <protection locked="0"/>
    </xf>
    <xf numFmtId="178" fontId="40" fillId="0" borderId="1" xfId="0" applyNumberFormat="1" applyFont="1" applyFill="1" applyBorder="1" applyAlignment="1">
      <alignment horizontal="right" vertical="center" shrinkToFit="1"/>
    </xf>
    <xf numFmtId="178" fontId="40" fillId="0" borderId="1" xfId="0" applyNumberFormat="1" applyFont="1" applyFill="1" applyBorder="1" applyAlignment="1">
      <alignment horizontal="right" vertical="center"/>
    </xf>
    <xf numFmtId="0" fontId="47" fillId="0" borderId="0" xfId="0" applyFont="1" applyBorder="1" applyAlignment="1">
      <alignment vertical="center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vertical="center"/>
    </xf>
    <xf numFmtId="0" fontId="37" fillId="0" borderId="36" xfId="0" applyFont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33" xfId="0" applyFont="1" applyBorder="1" applyAlignment="1">
      <alignment horizontal="center" vertical="center"/>
    </xf>
    <xf numFmtId="0" fontId="36" fillId="0" borderId="38" xfId="0" applyFont="1" applyBorder="1" applyAlignment="1">
      <alignment horizontal="center" vertical="center"/>
    </xf>
    <xf numFmtId="0" fontId="37" fillId="0" borderId="39" xfId="0" applyFont="1" applyBorder="1" applyAlignment="1">
      <alignment horizontal="center" vertical="center"/>
    </xf>
    <xf numFmtId="0" fontId="37" fillId="0" borderId="40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6" fillId="0" borderId="34" xfId="0" applyFont="1" applyBorder="1" applyAlignment="1">
      <alignment horizontal="center" vertical="center"/>
    </xf>
    <xf numFmtId="0" fontId="36" fillId="0" borderId="35" xfId="0" applyFont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9" fillId="0" borderId="0" xfId="0" applyNumberFormat="1" applyFont="1" applyAlignment="1">
      <alignment vertical="center"/>
    </xf>
    <xf numFmtId="0" fontId="0" fillId="0" borderId="0" xfId="0" applyAlignment="1"/>
    <xf numFmtId="0" fontId="0" fillId="0" borderId="41" xfId="0" applyBorder="1" applyAlignment="1"/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177" fontId="5" fillId="0" borderId="4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3" xfId="0" applyBorder="1" applyAlignment="1"/>
    <xf numFmtId="0" fontId="9" fillId="0" borderId="0" xfId="0" applyFont="1" applyAlignment="1"/>
    <xf numFmtId="177" fontId="5" fillId="0" borderId="1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7" fontId="49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vertical="center"/>
    </xf>
    <xf numFmtId="0" fontId="0" fillId="0" borderId="0" xfId="0" applyBorder="1" applyAlignment="1"/>
    <xf numFmtId="177" fontId="5" fillId="7" borderId="4" xfId="0" applyNumberFormat="1" applyFont="1" applyFill="1" applyBorder="1" applyAlignment="1">
      <alignment horizontal="center" vertical="center"/>
    </xf>
    <xf numFmtId="177" fontId="5" fillId="7" borderId="2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6" fontId="50" fillId="0" borderId="0" xfId="0" applyNumberFormat="1" applyFont="1" applyAlignment="1">
      <alignment vertical="center"/>
    </xf>
    <xf numFmtId="0" fontId="50" fillId="0" borderId="0" xfId="0" applyFont="1" applyAlignment="1">
      <alignment vertical="center"/>
    </xf>
    <xf numFmtId="0" fontId="50" fillId="0" borderId="4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/>
    <xf numFmtId="0" fontId="5" fillId="0" borderId="30" xfId="0" applyFont="1" applyBorder="1" applyAlignment="1"/>
    <xf numFmtId="0" fontId="5" fillId="0" borderId="2" xfId="0" applyFont="1" applyBorder="1" applyAlignment="1"/>
    <xf numFmtId="176" fontId="9" fillId="0" borderId="41" xfId="0" applyNumberFormat="1" applyFont="1" applyBorder="1" applyAlignment="1">
      <alignment vertical="center"/>
    </xf>
    <xf numFmtId="176" fontId="7" fillId="0" borderId="18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left" vertical="center"/>
    </xf>
    <xf numFmtId="176" fontId="8" fillId="0" borderId="42" xfId="0" applyNumberFormat="1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8" fillId="0" borderId="44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176" fontId="9" fillId="0" borderId="42" xfId="0" applyNumberFormat="1" applyFont="1" applyBorder="1" applyAlignment="1">
      <alignment vertical="center"/>
    </xf>
    <xf numFmtId="0" fontId="9" fillId="0" borderId="43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176" fontId="8" fillId="0" borderId="0" xfId="0" applyNumberFormat="1" applyFont="1" applyAlignment="1">
      <alignment horizontal="left" vertical="center"/>
    </xf>
    <xf numFmtId="0" fontId="9" fillId="0" borderId="41" xfId="0" applyFont="1" applyBorder="1" applyAlignment="1"/>
    <xf numFmtId="0" fontId="9" fillId="0" borderId="0" xfId="0" applyFont="1" applyBorder="1" applyAlignment="1"/>
    <xf numFmtId="0" fontId="5" fillId="0" borderId="3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/>
    <xf numFmtId="176" fontId="9" fillId="0" borderId="41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/>
    <xf numFmtId="176" fontId="9" fillId="0" borderId="1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8" xfId="0" applyNumberFormat="1" applyFont="1" applyBorder="1" applyAlignment="1">
      <alignment horizontal="center" vertical="center"/>
    </xf>
    <xf numFmtId="176" fontId="9" fillId="0" borderId="30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177" fontId="5" fillId="2" borderId="30" xfId="0" applyNumberFormat="1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35" fillId="0" borderId="30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76" fontId="7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4" xfId="0" applyNumberFormat="1" applyFont="1" applyBorder="1" applyAlignment="1">
      <alignment vertical="center"/>
    </xf>
    <xf numFmtId="177" fontId="5" fillId="0" borderId="63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63" xfId="0" applyNumberFormat="1" applyFont="1" applyFill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177" fontId="5" fillId="0" borderId="67" xfId="0" applyNumberFormat="1" applyFont="1" applyBorder="1" applyAlignment="1">
      <alignment vertical="center"/>
    </xf>
    <xf numFmtId="177" fontId="5" fillId="0" borderId="67" xfId="0" applyNumberFormat="1" applyFont="1" applyBorder="1" applyAlignment="1">
      <alignment horizontal="center" vertical="center"/>
    </xf>
    <xf numFmtId="0" fontId="9" fillId="0" borderId="41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3" xfId="0" applyBorder="1" applyAlignment="1"/>
    <xf numFmtId="0" fontId="5" fillId="0" borderId="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0" fontId="4" fillId="0" borderId="0" xfId="0" applyFont="1" applyBorder="1" applyAlignment="1"/>
    <xf numFmtId="0" fontId="4" fillId="0" borderId="41" xfId="0" applyFont="1" applyBorder="1" applyAlignment="1"/>
    <xf numFmtId="176" fontId="4" fillId="0" borderId="41" xfId="0" applyNumberFormat="1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5" fillId="0" borderId="67" xfId="0" applyFont="1" applyBorder="1" applyAlignment="1">
      <alignment horizontal="center" vertical="center" wrapText="1"/>
    </xf>
    <xf numFmtId="177" fontId="5" fillId="0" borderId="69" xfId="0" applyNumberFormat="1" applyFont="1" applyBorder="1" applyAlignment="1">
      <alignment vertical="center"/>
    </xf>
    <xf numFmtId="177" fontId="5" fillId="0" borderId="64" xfId="0" applyNumberFormat="1" applyFont="1" applyBorder="1" applyAlignment="1">
      <alignment vertical="center"/>
    </xf>
    <xf numFmtId="177" fontId="5" fillId="0" borderId="67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6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5" fillId="0" borderId="68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177" fontId="5" fillId="6" borderId="4" xfId="0" applyNumberFormat="1" applyFont="1" applyFill="1" applyBorder="1" applyAlignment="1">
      <alignment horizontal="right" vertical="center"/>
    </xf>
    <xf numFmtId="177" fontId="5" fillId="6" borderId="30" xfId="0" applyNumberFormat="1" applyFont="1" applyFill="1" applyBorder="1" applyAlignment="1">
      <alignment horizontal="right" vertical="center"/>
    </xf>
    <xf numFmtId="177" fontId="5" fillId="6" borderId="2" xfId="0" applyNumberFormat="1" applyFont="1" applyFill="1" applyBorder="1" applyAlignment="1">
      <alignment horizontal="right" vertical="center"/>
    </xf>
    <xf numFmtId="0" fontId="5" fillId="0" borderId="4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7" fontId="5" fillId="6" borderId="12" xfId="0" applyNumberFormat="1" applyFont="1" applyFill="1" applyBorder="1" applyAlignment="1">
      <alignment horizontal="right" vertical="center"/>
    </xf>
    <xf numFmtId="177" fontId="5" fillId="6" borderId="7" xfId="0" applyNumberFormat="1" applyFont="1" applyFill="1" applyBorder="1" applyAlignment="1">
      <alignment horizontal="right" vertical="center"/>
    </xf>
    <xf numFmtId="177" fontId="5" fillId="6" borderId="11" xfId="0" applyNumberFormat="1" applyFont="1" applyFill="1" applyBorder="1" applyAlignment="1">
      <alignment horizontal="right" vertical="center"/>
    </xf>
    <xf numFmtId="176" fontId="9" fillId="0" borderId="41" xfId="0" applyNumberFormat="1" applyFont="1" applyBorder="1" applyAlignment="1">
      <alignment horizontal="left" vertical="center" shrinkToFit="1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0" fontId="35" fillId="0" borderId="1" xfId="0" applyFont="1" applyBorder="1" applyAlignment="1">
      <alignment horizontal="center" vertical="center"/>
    </xf>
    <xf numFmtId="178" fontId="5" fillId="7" borderId="1" xfId="0" applyNumberFormat="1" applyFont="1" applyFill="1" applyBorder="1" applyAlignment="1">
      <alignment horizontal="right" vertical="center"/>
    </xf>
    <xf numFmtId="178" fontId="5" fillId="2" borderId="2" xfId="0" applyNumberFormat="1" applyFont="1" applyFill="1" applyBorder="1" applyAlignment="1">
      <alignment horizontal="right" vertical="center"/>
    </xf>
    <xf numFmtId="178" fontId="5" fillId="2" borderId="4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2" xfId="0" applyNumberFormat="1" applyFont="1" applyFill="1" applyBorder="1" applyAlignment="1">
      <alignment horizontal="right" vertical="center"/>
    </xf>
    <xf numFmtId="177" fontId="5" fillId="7" borderId="4" xfId="0" applyNumberFormat="1" applyFont="1" applyFill="1" applyBorder="1" applyAlignment="1">
      <alignment horizontal="right" vertical="center"/>
    </xf>
    <xf numFmtId="177" fontId="5" fillId="7" borderId="2" xfId="0" applyNumberFormat="1" applyFont="1" applyFill="1" applyBorder="1" applyAlignment="1">
      <alignment horizontal="right" vertical="center"/>
    </xf>
    <xf numFmtId="177" fontId="35" fillId="7" borderId="4" xfId="0" applyNumberFormat="1" applyFont="1" applyFill="1" applyBorder="1" applyAlignment="1">
      <alignment horizontal="right" vertical="center"/>
    </xf>
    <xf numFmtId="177" fontId="35" fillId="7" borderId="2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7" fontId="5" fillId="0" borderId="67" xfId="0" applyNumberFormat="1" applyFont="1" applyFill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 wrapText="1"/>
    </xf>
    <xf numFmtId="176" fontId="9" fillId="0" borderId="41" xfId="0" applyNumberFormat="1" applyFont="1" applyBorder="1" applyAlignment="1">
      <alignment horizontal="left" vertical="center" wrapText="1"/>
    </xf>
    <xf numFmtId="0" fontId="50" fillId="0" borderId="0" xfId="0" applyFont="1" applyBorder="1" applyAlignment="1">
      <alignment horizontal="left" vertical="center"/>
    </xf>
    <xf numFmtId="0" fontId="50" fillId="0" borderId="41" xfId="0" applyFont="1" applyBorder="1" applyAlignment="1">
      <alignment horizontal="left" vertical="center"/>
    </xf>
    <xf numFmtId="177" fontId="5" fillId="7" borderId="67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177" fontId="5" fillId="0" borderId="4" xfId="0" applyNumberFormat="1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177" fontId="5" fillId="0" borderId="30" xfId="0" applyNumberFormat="1" applyFont="1" applyFill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 shrinkToFit="1"/>
    </xf>
    <xf numFmtId="177" fontId="5" fillId="0" borderId="2" xfId="0" applyNumberFormat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7" fontId="5" fillId="0" borderId="30" xfId="0" applyNumberFormat="1" applyFont="1" applyBorder="1" applyAlignment="1">
      <alignment horizontal="center" vertical="center"/>
    </xf>
    <xf numFmtId="177" fontId="5" fillId="7" borderId="30" xfId="0" applyNumberFormat="1" applyFont="1" applyFill="1" applyBorder="1" applyAlignment="1">
      <alignment horizontal="center" vertical="center"/>
    </xf>
    <xf numFmtId="177" fontId="35" fillId="7" borderId="4" xfId="0" applyNumberFormat="1" applyFont="1" applyFill="1" applyBorder="1" applyAlignment="1">
      <alignment horizontal="center" vertical="center"/>
    </xf>
    <xf numFmtId="177" fontId="35" fillId="7" borderId="30" xfId="0" applyNumberFormat="1" applyFont="1" applyFill="1" applyBorder="1" applyAlignment="1">
      <alignment horizontal="center" vertical="center"/>
    </xf>
    <xf numFmtId="177" fontId="35" fillId="7" borderId="2" xfId="0" applyNumberFormat="1" applyFont="1" applyFill="1" applyBorder="1" applyAlignment="1">
      <alignment horizontal="center" vertical="center"/>
    </xf>
    <xf numFmtId="0" fontId="5" fillId="0" borderId="43" xfId="0" applyFont="1" applyBorder="1" applyAlignment="1"/>
    <xf numFmtId="0" fontId="5" fillId="0" borderId="3" xfId="0" applyFont="1" applyBorder="1" applyAlignment="1"/>
    <xf numFmtId="0" fontId="5" fillId="0" borderId="4" xfId="0" applyFont="1" applyFill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right" vertical="center"/>
    </xf>
    <xf numFmtId="41" fontId="5" fillId="3" borderId="1" xfId="1" applyFont="1" applyFill="1" applyBorder="1" applyAlignment="1">
      <alignment horizontal="right" vertical="center"/>
    </xf>
    <xf numFmtId="177" fontId="5" fillId="7" borderId="19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177" fontId="5" fillId="3" borderId="4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right" vertical="center"/>
    </xf>
    <xf numFmtId="177" fontId="5" fillId="7" borderId="1" xfId="0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>
      <alignment horizontal="right" vertical="center"/>
    </xf>
    <xf numFmtId="177" fontId="5" fillId="1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/>
    <xf numFmtId="0" fontId="5" fillId="0" borderId="8" xfId="0" applyFont="1" applyBorder="1" applyAlignment="1">
      <alignment horizontal="center" vertical="center" shrinkToFit="1"/>
    </xf>
    <xf numFmtId="176" fontId="4" fillId="0" borderId="16" xfId="0" applyNumberFormat="1" applyFont="1" applyBorder="1" applyAlignment="1">
      <alignment vertical="center"/>
    </xf>
    <xf numFmtId="0" fontId="0" fillId="0" borderId="17" xfId="0" applyBorder="1" applyAlignment="1"/>
    <xf numFmtId="0" fontId="0" fillId="0" borderId="2" xfId="0" applyBorder="1" applyAlignment="1"/>
    <xf numFmtId="0" fontId="0" fillId="0" borderId="4" xfId="0" applyBorder="1" applyAlignment="1"/>
    <xf numFmtId="176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/>
    <xf numFmtId="0" fontId="51" fillId="0" borderId="0" xfId="3" applyFont="1" applyAlignment="1" applyProtection="1">
      <alignment horizontal="center" vertical="center"/>
      <protection locked="0"/>
    </xf>
    <xf numFmtId="0" fontId="41" fillId="9" borderId="1" xfId="3" applyFont="1" applyFill="1" applyBorder="1" applyAlignment="1">
      <alignment horizontal="center" vertical="center"/>
    </xf>
    <xf numFmtId="0" fontId="42" fillId="9" borderId="1" xfId="3" applyFont="1" applyFill="1" applyBorder="1" applyAlignment="1">
      <alignment horizontal="center" vertical="center"/>
    </xf>
    <xf numFmtId="0" fontId="41" fillId="9" borderId="12" xfId="3" applyFont="1" applyFill="1" applyBorder="1" applyAlignment="1">
      <alignment horizontal="center" vertical="center"/>
    </xf>
    <xf numFmtId="0" fontId="41" fillId="9" borderId="7" xfId="3" applyFont="1" applyFill="1" applyBorder="1" applyAlignment="1">
      <alignment horizontal="center" vertical="center"/>
    </xf>
    <xf numFmtId="0" fontId="41" fillId="9" borderId="11" xfId="3" applyFont="1" applyFill="1" applyBorder="1" applyAlignment="1">
      <alignment horizontal="center" vertical="center"/>
    </xf>
    <xf numFmtId="0" fontId="41" fillId="9" borderId="17" xfId="3" applyFont="1" applyFill="1" applyBorder="1" applyAlignment="1">
      <alignment horizontal="center" vertical="center"/>
    </xf>
    <xf numFmtId="0" fontId="41" fillId="9" borderId="41" xfId="3" applyFont="1" applyFill="1" applyBorder="1" applyAlignment="1">
      <alignment horizontal="center" vertical="center"/>
    </xf>
    <xf numFmtId="0" fontId="41" fillId="9" borderId="16" xfId="3" applyFont="1" applyFill="1" applyBorder="1" applyAlignment="1">
      <alignment horizontal="center" vertical="center"/>
    </xf>
    <xf numFmtId="0" fontId="41" fillId="9" borderId="1" xfId="3" applyFont="1" applyFill="1" applyBorder="1" applyAlignment="1" applyProtection="1">
      <alignment horizontal="center" vertical="center"/>
      <protection hidden="1"/>
    </xf>
    <xf numFmtId="0" fontId="52" fillId="9" borderId="4" xfId="3" applyFont="1" applyFill="1" applyBorder="1" applyAlignment="1" applyProtection="1">
      <alignment horizontal="center" vertical="center"/>
      <protection hidden="1"/>
    </xf>
    <xf numFmtId="0" fontId="52" fillId="9" borderId="30" xfId="3" applyFont="1" applyFill="1" applyBorder="1" applyAlignment="1" applyProtection="1">
      <alignment horizontal="center" vertical="center"/>
      <protection hidden="1"/>
    </xf>
    <xf numFmtId="0" fontId="52" fillId="9" borderId="2" xfId="3" applyFont="1" applyFill="1" applyBorder="1" applyAlignment="1" applyProtection="1">
      <alignment horizontal="center" vertical="center"/>
      <protection hidden="1"/>
    </xf>
  </cellXfs>
  <cellStyles count="5">
    <cellStyle name="쉼표 [0]" xfId="1" builtinId="6"/>
    <cellStyle name="쉼표 [0] 2" xfId="2"/>
    <cellStyle name="표준" xfId="0" builtinId="0"/>
    <cellStyle name="표준 2" xfId="3"/>
    <cellStyle name="하이퍼링크" xfId="4" builtinId="8"/>
  </cellStyles>
  <dxfs count="6">
    <dxf>
      <font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&#44032;&#52629;&#53685;&#44228;%20(&#51333;&#54633;)/08.2020&#45380;/&#54665;&#51221;&#53685;&#44228;(&#44592;&#53440;&#44032;&#52629;)/1.&#45453;&#49885;&#54408;&#48512;(&#51312;&#49324;&#44228;&#54925;)/2020&#45380;&#46020;%20&#44592;&#53440;&#44032;&#52629;&#53685;&#44228;%20&#51312;&#49324;&#50577;&#49885;(&#52572;&#51333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------"/>
      <sheetName val="염소2-1"/>
      <sheetName val="염소2-2"/>
      <sheetName val="염소2-3"/>
      <sheetName val="면양3-1"/>
      <sheetName val="면양3-2"/>
      <sheetName val="면양3-3"/>
      <sheetName val="사슴4-1"/>
      <sheetName val="사슴4-2"/>
      <sheetName val="토끼5-1(호수)"/>
      <sheetName val="토끼5-2(마리수)"/>
      <sheetName val="토끼5-3(성별, 종별)"/>
      <sheetName val="개 6-1(종별, 목적, 성별 , 마리수)"/>
      <sheetName val="칠면조8-1(호수, 마리수)"/>
      <sheetName val="칠면조8-2(연령별, 성별)"/>
      <sheetName val="거위9-1(호수, 마리수)"/>
      <sheetName val="거위9-2(연령별, 성별)"/>
      <sheetName val="메추리10-1(호수)"/>
      <sheetName val="메추리10-2(마리수)"/>
      <sheetName val="메추리10-3(연령별, 성별)"/>
      <sheetName val="꿀벌11-1(호수, 군수)"/>
      <sheetName val="꿀벌11-2(사육형태별)"/>
      <sheetName val="관상조12-1(호수, 마리수)"/>
      <sheetName val="관상조12-2(부업별)"/>
      <sheetName val="관상조12-3(전업별)"/>
      <sheetName val="관상조12-4(전체)"/>
      <sheetName val="타조13-1(호수, 마리수)"/>
      <sheetName val="타조13-2(연령별, 성별)"/>
      <sheetName val="오소리14-1(호수)"/>
      <sheetName val="오소리14-2(마리수)"/>
      <sheetName val="오소리14-3(성별, 종별)"/>
      <sheetName val="꿩16-1(호수)"/>
      <sheetName val="꿩16-2(마리수)"/>
      <sheetName val="꿩16-3(연령별, 성별)"/>
      <sheetName val="지렁이17"/>
      <sheetName val="--------"/>
      <sheetName val="XL4Poppy"/>
      <sheetName val="기러기18-1(호수)"/>
      <sheetName val="기러기18-2(마리수)"/>
      <sheetName val="기러기18-3(연령별, 성별)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kass.mafra.go.k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21"/>
  <sheetViews>
    <sheetView tabSelected="1" view="pageBreakPreview" zoomScaleNormal="100" zoomScaleSheetLayoutView="100" workbookViewId="0">
      <pane xSplit="1" topLeftCell="B1" activePane="topRight" state="frozen"/>
      <selection pane="topRight" activeCell="E9" sqref="E9"/>
    </sheetView>
  </sheetViews>
  <sheetFormatPr defaultRowHeight="13.5"/>
  <cols>
    <col min="1" max="1" width="8.21875" customWidth="1"/>
    <col min="2" max="2" width="8.77734375" customWidth="1"/>
    <col min="3" max="3" width="11.77734375" customWidth="1"/>
    <col min="4" max="4" width="8.77734375" customWidth="1"/>
    <col min="5" max="5" width="11.77734375" customWidth="1"/>
    <col min="6" max="6" width="8.77734375" customWidth="1"/>
    <col min="7" max="7" width="11.77734375" customWidth="1"/>
    <col min="8" max="8" width="8.77734375" customWidth="1"/>
    <col min="9" max="9" width="13.88671875" customWidth="1"/>
    <col min="10" max="10" width="8.77734375" customWidth="1"/>
    <col min="11" max="11" width="11.77734375" customWidth="1"/>
    <col min="12" max="12" width="7.88671875" customWidth="1"/>
    <col min="13" max="21" width="8.77734375" customWidth="1"/>
    <col min="22" max="22" width="10" customWidth="1"/>
    <col min="23" max="23" width="8.77734375" customWidth="1"/>
    <col min="24" max="24" width="12.6640625" customWidth="1"/>
    <col min="25" max="25" width="8.33203125" customWidth="1"/>
    <col min="26" max="26" width="8.77734375" customWidth="1"/>
    <col min="27" max="27" width="10.77734375" customWidth="1"/>
    <col min="28" max="28" width="8.77734375" customWidth="1"/>
    <col min="29" max="29" width="10.77734375" customWidth="1"/>
    <col min="30" max="30" width="8.77734375" customWidth="1"/>
    <col min="31" max="31" width="13.21875" customWidth="1"/>
    <col min="32" max="32" width="8.77734375" customWidth="1"/>
    <col min="33" max="33" width="12.44140625" customWidth="1"/>
    <col min="34" max="34" width="8.109375" customWidth="1"/>
    <col min="35" max="35" width="8.77734375" customWidth="1"/>
    <col min="36" max="36" width="10.77734375" customWidth="1"/>
    <col min="37" max="37" width="8.77734375" customWidth="1"/>
    <col min="38" max="38" width="10.77734375" customWidth="1"/>
    <col min="39" max="39" width="8.77734375" customWidth="1"/>
    <col min="40" max="40" width="10.77734375" customWidth="1"/>
    <col min="41" max="41" width="8.77734375" customWidth="1"/>
    <col min="42" max="42" width="10.77734375" customWidth="1"/>
    <col min="43" max="43" width="8.77734375" customWidth="1"/>
    <col min="44" max="44" width="10.77734375" customWidth="1"/>
  </cols>
  <sheetData>
    <row r="2" spans="1:44" ht="27.75" customHeight="1">
      <c r="A2" s="324" t="s">
        <v>521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109"/>
      <c r="M2" s="10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30"/>
      <c r="AD2" s="330"/>
      <c r="AE2" s="330"/>
      <c r="AF2" s="330"/>
      <c r="AG2" s="330"/>
      <c r="AH2" s="330"/>
      <c r="AI2" s="330"/>
      <c r="AJ2" s="330"/>
      <c r="AK2" s="330"/>
      <c r="AL2" s="330"/>
      <c r="AM2" s="330"/>
      <c r="AN2" s="330"/>
      <c r="AO2" s="330"/>
      <c r="AP2" s="330"/>
    </row>
    <row r="3" spans="1:44" ht="12" customHeight="1" thickBot="1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</row>
    <row r="4" spans="1:44" s="110" customFormat="1" ht="24.95" customHeight="1">
      <c r="A4" s="331" t="s">
        <v>481</v>
      </c>
      <c r="B4" s="327" t="s">
        <v>267</v>
      </c>
      <c r="C4" s="328"/>
      <c r="D4" s="333" t="s">
        <v>268</v>
      </c>
      <c r="E4" s="334"/>
      <c r="F4" s="327" t="s">
        <v>269</v>
      </c>
      <c r="G4" s="328"/>
      <c r="H4" s="333" t="s">
        <v>270</v>
      </c>
      <c r="I4" s="334"/>
      <c r="J4" s="327" t="s">
        <v>313</v>
      </c>
      <c r="K4" s="328"/>
      <c r="L4" s="338" t="s">
        <v>504</v>
      </c>
      <c r="M4" s="327" t="s">
        <v>364</v>
      </c>
      <c r="N4" s="328"/>
      <c r="O4" s="337" t="s">
        <v>271</v>
      </c>
      <c r="P4" s="337"/>
      <c r="Q4" s="335" t="s">
        <v>272</v>
      </c>
      <c r="R4" s="336"/>
      <c r="S4" s="337" t="s">
        <v>273</v>
      </c>
      <c r="T4" s="337"/>
      <c r="U4" s="335" t="s">
        <v>274</v>
      </c>
      <c r="V4" s="336"/>
      <c r="W4" s="337" t="s">
        <v>368</v>
      </c>
      <c r="X4" s="336"/>
      <c r="Y4" s="338" t="s">
        <v>504</v>
      </c>
      <c r="Z4" s="337" t="s">
        <v>275</v>
      </c>
      <c r="AA4" s="337"/>
      <c r="AB4" s="335" t="s">
        <v>276</v>
      </c>
      <c r="AC4" s="336"/>
      <c r="AD4" s="337" t="s">
        <v>277</v>
      </c>
      <c r="AE4" s="337"/>
      <c r="AF4" s="335" t="s">
        <v>278</v>
      </c>
      <c r="AG4" s="336"/>
      <c r="AH4" s="338" t="s">
        <v>504</v>
      </c>
      <c r="AI4" s="337" t="s">
        <v>279</v>
      </c>
      <c r="AJ4" s="337"/>
      <c r="AK4" s="335" t="s">
        <v>280</v>
      </c>
      <c r="AL4" s="336"/>
      <c r="AM4" s="337" t="s">
        <v>288</v>
      </c>
      <c r="AN4" s="337"/>
      <c r="AO4" s="335" t="s">
        <v>289</v>
      </c>
      <c r="AP4" s="336"/>
      <c r="AQ4" s="337" t="s">
        <v>420</v>
      </c>
      <c r="AR4" s="336"/>
    </row>
    <row r="5" spans="1:44" ht="24.95" customHeight="1" thickBot="1">
      <c r="A5" s="332"/>
      <c r="B5" s="111" t="s">
        <v>281</v>
      </c>
      <c r="C5" s="112" t="s">
        <v>282</v>
      </c>
      <c r="D5" s="113" t="s">
        <v>281</v>
      </c>
      <c r="E5" s="114" t="s">
        <v>282</v>
      </c>
      <c r="F5" s="111" t="s">
        <v>281</v>
      </c>
      <c r="G5" s="112" t="s">
        <v>282</v>
      </c>
      <c r="H5" s="113" t="s">
        <v>281</v>
      </c>
      <c r="I5" s="114" t="s">
        <v>290</v>
      </c>
      <c r="J5" s="111" t="s">
        <v>283</v>
      </c>
      <c r="K5" s="112" t="s">
        <v>314</v>
      </c>
      <c r="L5" s="339"/>
      <c r="M5" s="111" t="s">
        <v>281</v>
      </c>
      <c r="N5" s="112" t="s">
        <v>282</v>
      </c>
      <c r="O5" s="113" t="s">
        <v>283</v>
      </c>
      <c r="P5" s="114" t="s">
        <v>284</v>
      </c>
      <c r="Q5" s="111" t="s">
        <v>283</v>
      </c>
      <c r="R5" s="112" t="s">
        <v>282</v>
      </c>
      <c r="S5" s="113" t="s">
        <v>281</v>
      </c>
      <c r="T5" s="114" t="s">
        <v>282</v>
      </c>
      <c r="U5" s="111" t="s">
        <v>281</v>
      </c>
      <c r="V5" s="112" t="s">
        <v>282</v>
      </c>
      <c r="W5" s="113" t="s">
        <v>281</v>
      </c>
      <c r="X5" s="112" t="s">
        <v>282</v>
      </c>
      <c r="Y5" s="339"/>
      <c r="Z5" s="113" t="s">
        <v>283</v>
      </c>
      <c r="AA5" s="114" t="s">
        <v>285</v>
      </c>
      <c r="AB5" s="111" t="s">
        <v>283</v>
      </c>
      <c r="AC5" s="112" t="s">
        <v>285</v>
      </c>
      <c r="AD5" s="113" t="s">
        <v>283</v>
      </c>
      <c r="AE5" s="114" t="s">
        <v>285</v>
      </c>
      <c r="AF5" s="111" t="s">
        <v>283</v>
      </c>
      <c r="AG5" s="112" t="s">
        <v>286</v>
      </c>
      <c r="AH5" s="339"/>
      <c r="AI5" s="113" t="s">
        <v>283</v>
      </c>
      <c r="AJ5" s="114" t="s">
        <v>285</v>
      </c>
      <c r="AK5" s="111" t="s">
        <v>283</v>
      </c>
      <c r="AL5" s="112" t="s">
        <v>285</v>
      </c>
      <c r="AM5" s="113" t="s">
        <v>283</v>
      </c>
      <c r="AN5" s="114" t="s">
        <v>285</v>
      </c>
      <c r="AO5" s="111" t="s">
        <v>283</v>
      </c>
      <c r="AP5" s="112" t="s">
        <v>285</v>
      </c>
      <c r="AQ5" s="113" t="s">
        <v>52</v>
      </c>
      <c r="AR5" s="112" t="s">
        <v>285</v>
      </c>
    </row>
    <row r="6" spans="1:44" s="108" customFormat="1" ht="24.95" customHeight="1" thickBot="1">
      <c r="A6" s="139" t="s">
        <v>35</v>
      </c>
      <c r="B6" s="140">
        <f t="shared" ref="B6:K6" si="0">SUM(B7:B20)</f>
        <v>642</v>
      </c>
      <c r="C6" s="141">
        <f t="shared" si="0"/>
        <v>27200</v>
      </c>
      <c r="D6" s="142">
        <f t="shared" si="0"/>
        <v>12</v>
      </c>
      <c r="E6" s="143">
        <f t="shared" si="0"/>
        <v>713</v>
      </c>
      <c r="F6" s="140">
        <f t="shared" si="0"/>
        <v>18</v>
      </c>
      <c r="G6" s="141">
        <f t="shared" si="0"/>
        <v>30820</v>
      </c>
      <c r="H6" s="142">
        <f t="shared" si="0"/>
        <v>38</v>
      </c>
      <c r="I6" s="143">
        <f t="shared" si="0"/>
        <v>2255226</v>
      </c>
      <c r="J6" s="140">
        <f t="shared" si="0"/>
        <v>6</v>
      </c>
      <c r="K6" s="141">
        <f t="shared" si="0"/>
        <v>91600</v>
      </c>
      <c r="L6" s="144" t="s">
        <v>287</v>
      </c>
      <c r="M6" s="165">
        <f>SUM(M7:M20)</f>
        <v>101</v>
      </c>
      <c r="N6" s="166">
        <f>SUM(N7:N20)</f>
        <v>14226</v>
      </c>
      <c r="O6" s="142">
        <f t="shared" ref="O6:V6" si="1">SUM(O7:O20)</f>
        <v>0</v>
      </c>
      <c r="P6" s="143">
        <f t="shared" si="1"/>
        <v>0</v>
      </c>
      <c r="Q6" s="140">
        <f t="shared" si="1"/>
        <v>3</v>
      </c>
      <c r="R6" s="141">
        <f t="shared" si="1"/>
        <v>88</v>
      </c>
      <c r="S6" s="142">
        <f t="shared" si="1"/>
        <v>4</v>
      </c>
      <c r="T6" s="143">
        <f t="shared" si="1"/>
        <v>21</v>
      </c>
      <c r="U6" s="140">
        <f t="shared" si="1"/>
        <v>57</v>
      </c>
      <c r="V6" s="141">
        <f t="shared" si="1"/>
        <v>2250</v>
      </c>
      <c r="W6" s="142">
        <f>SUM(W7:W20)</f>
        <v>2</v>
      </c>
      <c r="X6" s="141">
        <f>SUM(X7:X20)</f>
        <v>4200</v>
      </c>
      <c r="Y6" s="144" t="s">
        <v>35</v>
      </c>
      <c r="Z6" s="142">
        <f t="shared" ref="Z6:AG6" si="2">SUM(Z7:Z20)</f>
        <v>1</v>
      </c>
      <c r="AA6" s="143">
        <f t="shared" si="2"/>
        <v>1</v>
      </c>
      <c r="AB6" s="140">
        <f t="shared" si="2"/>
        <v>0</v>
      </c>
      <c r="AC6" s="141">
        <f t="shared" si="2"/>
        <v>0</v>
      </c>
      <c r="AD6" s="142">
        <f t="shared" si="2"/>
        <v>0</v>
      </c>
      <c r="AE6" s="143">
        <f t="shared" si="2"/>
        <v>0</v>
      </c>
      <c r="AF6" s="140">
        <f t="shared" si="2"/>
        <v>162</v>
      </c>
      <c r="AG6" s="141">
        <f t="shared" si="2"/>
        <v>13413</v>
      </c>
      <c r="AH6" s="144" t="s">
        <v>35</v>
      </c>
      <c r="AI6" s="142">
        <f t="shared" ref="AI6:AP6" si="3">SUM(AI7:AI20)</f>
        <v>0</v>
      </c>
      <c r="AJ6" s="143">
        <f t="shared" si="3"/>
        <v>0</v>
      </c>
      <c r="AK6" s="140">
        <f t="shared" si="3"/>
        <v>1</v>
      </c>
      <c r="AL6" s="141">
        <f t="shared" si="3"/>
        <v>2</v>
      </c>
      <c r="AM6" s="142">
        <f t="shared" si="3"/>
        <v>0</v>
      </c>
      <c r="AN6" s="143">
        <f t="shared" si="3"/>
        <v>0</v>
      </c>
      <c r="AO6" s="140">
        <f t="shared" si="3"/>
        <v>0</v>
      </c>
      <c r="AP6" s="141">
        <f t="shared" si="3"/>
        <v>0</v>
      </c>
      <c r="AQ6" s="142">
        <f>SUM(AQ7:AQ20)</f>
        <v>2</v>
      </c>
      <c r="AR6" s="145">
        <f>SUM(AR7:AR20)</f>
        <v>13</v>
      </c>
    </row>
    <row r="7" spans="1:44" ht="24.95" customHeight="1">
      <c r="A7" s="115" t="s">
        <v>523</v>
      </c>
      <c r="B7" s="116">
        <f>'(붙임2)24년12월농가수'!B7</f>
        <v>27</v>
      </c>
      <c r="C7" s="117">
        <f>'(붙임3)24년12월 마리수'!B6</f>
        <v>739</v>
      </c>
      <c r="D7" s="118">
        <f>'(붙임2)24년12월농가수'!O7</f>
        <v>0</v>
      </c>
      <c r="E7" s="119">
        <f>'(붙임3)24년12월 마리수'!O6</f>
        <v>0</v>
      </c>
      <c r="F7" s="116">
        <f>'(붙임2)24년12월농가수'!AB7</f>
        <v>0</v>
      </c>
      <c r="G7" s="117">
        <f>'(붙임3)24년12월 마리수'!AB6</f>
        <v>0</v>
      </c>
      <c r="H7" s="118">
        <f>'(붙임2)24년12월농가수'!AS7</f>
        <v>3</v>
      </c>
      <c r="I7" s="120">
        <f>'(붙임3)24년12월 마리수'!AW6</f>
        <v>142500</v>
      </c>
      <c r="J7" s="121">
        <f>'(붙임2)24년12월농가수'!BI7</f>
        <v>1</v>
      </c>
      <c r="K7" s="117">
        <f>'(붙임3)24년12월 마리수'!BR6</f>
        <v>25000</v>
      </c>
      <c r="L7" s="115" t="s">
        <v>523</v>
      </c>
      <c r="M7" s="167">
        <f>'(붙임2)24년12월농가수'!BZ7</f>
        <v>7</v>
      </c>
      <c r="N7" s="168">
        <f>'(붙임3)24년12월 마리수'!CL6</f>
        <v>84</v>
      </c>
      <c r="O7" s="118">
        <f>'(붙임2)24년12월농가수'!CM7</f>
        <v>0</v>
      </c>
      <c r="P7" s="120">
        <f>'(붙임3)24년12월 마리수'!CY6</f>
        <v>0</v>
      </c>
      <c r="Q7" s="121">
        <f>'(붙임2)24년12월농가수'!CZ7</f>
        <v>0</v>
      </c>
      <c r="R7" s="117">
        <f>'(붙임3)24년12월 마리수'!DL6</f>
        <v>0</v>
      </c>
      <c r="S7" s="118">
        <f>'(붙임2)24년12월농가수'!DS7</f>
        <v>0</v>
      </c>
      <c r="T7" s="120">
        <f>'(붙임3)24년12월 마리수'!DV6</f>
        <v>0</v>
      </c>
      <c r="U7" s="121">
        <f>COUNTIF('개(종별, 목적, 성별 , 마리수)'!$C$8:$C$64,L7)</f>
        <v>9</v>
      </c>
      <c r="V7" s="117">
        <f>'(붙임3)24년12월 마리수'!EN6</f>
        <v>19</v>
      </c>
      <c r="W7" s="118">
        <f>'(붙임2)24년12월농가수'!CZ27</f>
        <v>0</v>
      </c>
      <c r="X7" s="161">
        <f>'(붙임2)24년12월농가수'!DI27</f>
        <v>0</v>
      </c>
      <c r="Y7" s="136" t="s">
        <v>523</v>
      </c>
      <c r="Z7" s="118">
        <f>'(붙임2)24년12월농가수'!EK7</f>
        <v>0</v>
      </c>
      <c r="AA7" s="120">
        <f>'(붙임2)24년12월농가수'!ES7</f>
        <v>0</v>
      </c>
      <c r="AB7" s="121">
        <f>'(붙임2)24년12월농가수'!FB7</f>
        <v>0</v>
      </c>
      <c r="AC7" s="117">
        <f>'(붙임2)24년12월농가수'!FJ7</f>
        <v>0</v>
      </c>
      <c r="AD7" s="118">
        <f>'(붙임2)24년12월농가수'!B27</f>
        <v>0</v>
      </c>
      <c r="AE7" s="120">
        <f>'(붙임3)24년12월 마리수'!B26</f>
        <v>0</v>
      </c>
      <c r="AF7" s="121">
        <f>'(붙임2)24년12월농가수'!O27</f>
        <v>16</v>
      </c>
      <c r="AG7" s="117">
        <f>'(붙임3)24년12월 마리수'!P26</f>
        <v>1236</v>
      </c>
      <c r="AH7" s="136" t="s">
        <v>523</v>
      </c>
      <c r="AI7" s="118">
        <f>'(붙임2)24년12월농가수'!AB27</f>
        <v>0</v>
      </c>
      <c r="AJ7" s="120">
        <f>'(붙임2)24년12월농가수'!AJ27</f>
        <v>0</v>
      </c>
      <c r="AK7" s="121">
        <f>'(붙임2)24년12월농가수'!BI27</f>
        <v>0</v>
      </c>
      <c r="AL7" s="117">
        <f>'(붙임2)24년12월농가수'!BQ27</f>
        <v>0</v>
      </c>
      <c r="AM7" s="118">
        <f>'(붙임2)24년12월농가수'!BZ27</f>
        <v>0</v>
      </c>
      <c r="AN7" s="120">
        <f>'(붙임3)24년12월 마리수'!CL26</f>
        <v>0</v>
      </c>
      <c r="AO7" s="121">
        <f>'(붙임2)24년12월농가수'!CM27</f>
        <v>0</v>
      </c>
      <c r="AP7" s="117">
        <f>'(붙임3)24년12월 마리수'!CY26</f>
        <v>0</v>
      </c>
      <c r="AQ7" s="118">
        <f>'(붙임2)24년12월농가수'!DS27</f>
        <v>0</v>
      </c>
      <c r="AR7" s="117">
        <f>'(붙임3)24년12월 마리수'!DL26</f>
        <v>0</v>
      </c>
    </row>
    <row r="8" spans="1:44" ht="24.95" customHeight="1">
      <c r="A8" s="122" t="s">
        <v>526</v>
      </c>
      <c r="B8" s="123">
        <f>'(붙임2)24년12월농가수'!B8</f>
        <v>42</v>
      </c>
      <c r="C8" s="124">
        <f>'(붙임3)24년12월 마리수'!B7</f>
        <v>2248</v>
      </c>
      <c r="D8" s="125">
        <f>'(붙임2)24년12월농가수'!O8</f>
        <v>0</v>
      </c>
      <c r="E8" s="126">
        <f>'(붙임3)24년12월 마리수'!O7</f>
        <v>0</v>
      </c>
      <c r="F8" s="123">
        <f>'(붙임2)24년12월농가수'!AB8</f>
        <v>6</v>
      </c>
      <c r="G8" s="124">
        <f>'(붙임3)24년12월 마리수'!AB7</f>
        <v>11734</v>
      </c>
      <c r="H8" s="125">
        <f>'(붙임2)24년12월농가수'!AS8</f>
        <v>2</v>
      </c>
      <c r="I8" s="127">
        <f>'(붙임3)24년12월 마리수'!AW7</f>
        <v>62050</v>
      </c>
      <c r="J8" s="128">
        <f>'(붙임2)24년12월농가수'!BI8</f>
        <v>1</v>
      </c>
      <c r="K8" s="124">
        <f>'(붙임3)24년12월 마리수'!BR7</f>
        <v>21000</v>
      </c>
      <c r="L8" s="122" t="s">
        <v>526</v>
      </c>
      <c r="M8" s="169">
        <f>'(붙임2)24년12월농가수'!BZ8</f>
        <v>4</v>
      </c>
      <c r="N8" s="170">
        <f>'(붙임3)24년12월 마리수'!CL7</f>
        <v>489</v>
      </c>
      <c r="O8" s="125">
        <f>'(붙임2)24년12월농가수'!CM8</f>
        <v>0</v>
      </c>
      <c r="P8" s="127">
        <f>'(붙임3)24년12월 마리수'!CY7</f>
        <v>0</v>
      </c>
      <c r="Q8" s="128">
        <f>'(붙임2)24년12월농가수'!CZ8</f>
        <v>2</v>
      </c>
      <c r="R8" s="117">
        <f>'(붙임3)24년12월 마리수'!DL7</f>
        <v>54</v>
      </c>
      <c r="S8" s="125">
        <f>'(붙임2)24년12월농가수'!DS8</f>
        <v>0</v>
      </c>
      <c r="T8" s="127">
        <f>'(붙임3)24년12월 마리수'!DV7</f>
        <v>0</v>
      </c>
      <c r="U8" s="121">
        <f>COUNTIF('개(종별, 목적, 성별 , 마리수)'!$C$8:$C$64,L8)</f>
        <v>4</v>
      </c>
      <c r="V8" s="117">
        <f>'(붙임3)24년12월 마리수'!EN7</f>
        <v>39</v>
      </c>
      <c r="W8" s="125">
        <f>'(붙임2)24년12월농가수'!CZ28</f>
        <v>1</v>
      </c>
      <c r="X8" s="162">
        <f>'(붙임2)24년12월농가수'!DI28</f>
        <v>1000</v>
      </c>
      <c r="Y8" s="137" t="s">
        <v>526</v>
      </c>
      <c r="Z8" s="125">
        <f>'(붙임2)24년12월농가수'!EK8</f>
        <v>0</v>
      </c>
      <c r="AA8" s="127">
        <f>'(붙임2)24년12월농가수'!ES8</f>
        <v>0</v>
      </c>
      <c r="AB8" s="128">
        <f>'(붙임2)24년12월농가수'!FB8</f>
        <v>0</v>
      </c>
      <c r="AC8" s="124">
        <f>'(붙임2)24년12월농가수'!FJ8</f>
        <v>0</v>
      </c>
      <c r="AD8" s="125">
        <f>'(붙임2)24년12월농가수'!B28</f>
        <v>0</v>
      </c>
      <c r="AE8" s="127">
        <f>'(붙임3)24년12월 마리수'!B27</f>
        <v>0</v>
      </c>
      <c r="AF8" s="128">
        <f>'(붙임2)24년12월농가수'!O28</f>
        <v>13</v>
      </c>
      <c r="AG8" s="124">
        <f>'(붙임3)24년12월 마리수'!P27</f>
        <v>938</v>
      </c>
      <c r="AH8" s="137" t="s">
        <v>526</v>
      </c>
      <c r="AI8" s="125">
        <f>'(붙임2)24년12월농가수'!AB28</f>
        <v>0</v>
      </c>
      <c r="AJ8" s="127">
        <f>'(붙임2)24년12월농가수'!AJ28</f>
        <v>0</v>
      </c>
      <c r="AK8" s="128">
        <f>'(붙임2)24년12월농가수'!BI28</f>
        <v>0</v>
      </c>
      <c r="AL8" s="124">
        <f>'(붙임2)24년12월농가수'!BQ28</f>
        <v>0</v>
      </c>
      <c r="AM8" s="125">
        <f>'(붙임2)24년12월농가수'!BZ28</f>
        <v>0</v>
      </c>
      <c r="AN8" s="127">
        <f>'(붙임3)24년12월 마리수'!CL27</f>
        <v>0</v>
      </c>
      <c r="AO8" s="128">
        <f>'(붙임2)24년12월농가수'!CM28</f>
        <v>0</v>
      </c>
      <c r="AP8" s="124">
        <f>'(붙임3)24년12월 마리수'!CY27</f>
        <v>0</v>
      </c>
      <c r="AQ8" s="125">
        <f>'(붙임2)24년12월농가수'!DS28</f>
        <v>0</v>
      </c>
      <c r="AR8" s="124">
        <f>'(붙임3)24년12월 마리수'!DL27</f>
        <v>0</v>
      </c>
    </row>
    <row r="9" spans="1:44" ht="24.95" customHeight="1">
      <c r="A9" s="122" t="s">
        <v>527</v>
      </c>
      <c r="B9" s="123">
        <f>'(붙임2)24년12월농가수'!B9</f>
        <v>50</v>
      </c>
      <c r="C9" s="124">
        <f>'(붙임3)24년12월 마리수'!B8</f>
        <v>1470</v>
      </c>
      <c r="D9" s="125">
        <f>'(붙임2)24년12월농가수'!O9</f>
        <v>2</v>
      </c>
      <c r="E9" s="126">
        <f>'(붙임3)24년12월 마리수'!O8</f>
        <v>146</v>
      </c>
      <c r="F9" s="123">
        <f>'(붙임2)24년12월농가수'!AB9</f>
        <v>2</v>
      </c>
      <c r="G9" s="124">
        <f>'(붙임3)24년12월 마리수'!AB8</f>
        <v>2644</v>
      </c>
      <c r="H9" s="125">
        <f>'(붙임2)24년12월농가수'!AS9</f>
        <v>10</v>
      </c>
      <c r="I9" s="127">
        <f>'(붙임3)24년12월 마리수'!AW8</f>
        <v>703931</v>
      </c>
      <c r="J9" s="128">
        <f>'(붙임2)24년12월농가수'!BI9</f>
        <v>3</v>
      </c>
      <c r="K9" s="124">
        <f>'(붙임3)24년12월 마리수'!BR8</f>
        <v>34600</v>
      </c>
      <c r="L9" s="122" t="s">
        <v>527</v>
      </c>
      <c r="M9" s="169">
        <f>'(붙임2)24년12월농가수'!BZ9</f>
        <v>1</v>
      </c>
      <c r="N9" s="170">
        <f>'(붙임3)24년12월 마리수'!CL8</f>
        <v>60</v>
      </c>
      <c r="O9" s="125">
        <f>'(붙임2)24년12월농가수'!CM9</f>
        <v>0</v>
      </c>
      <c r="P9" s="127">
        <f>'(붙임3)24년12월 마리수'!CY8</f>
        <v>0</v>
      </c>
      <c r="Q9" s="128">
        <f>'(붙임2)24년12월농가수'!CZ9</f>
        <v>0</v>
      </c>
      <c r="R9" s="117">
        <f>'(붙임3)24년12월 마리수'!DL8</f>
        <v>0</v>
      </c>
      <c r="S9" s="125">
        <f>'(붙임2)24년12월농가수'!DS9</f>
        <v>0</v>
      </c>
      <c r="T9" s="127">
        <f>'(붙임3)24년12월 마리수'!DV8</f>
        <v>0</v>
      </c>
      <c r="U9" s="121">
        <f>COUNTIF('개(종별, 목적, 성별 , 마리수)'!$C$8:$C$64,L9)</f>
        <v>3</v>
      </c>
      <c r="V9" s="117">
        <f>'(붙임3)24년12월 마리수'!EN8</f>
        <v>175</v>
      </c>
      <c r="W9" s="125">
        <f>'(붙임2)24년12월농가수'!CZ29</f>
        <v>0</v>
      </c>
      <c r="X9" s="162">
        <f>'(붙임2)24년12월농가수'!DI29</f>
        <v>0</v>
      </c>
      <c r="Y9" s="137" t="s">
        <v>527</v>
      </c>
      <c r="Z9" s="125">
        <f>'(붙임2)24년12월농가수'!EK9</f>
        <v>0</v>
      </c>
      <c r="AA9" s="127">
        <f>'(붙임2)24년12월농가수'!ES9</f>
        <v>0</v>
      </c>
      <c r="AB9" s="128">
        <f>'(붙임2)24년12월농가수'!FB9</f>
        <v>0</v>
      </c>
      <c r="AC9" s="124">
        <f>'(붙임2)24년12월농가수'!FJ9</f>
        <v>0</v>
      </c>
      <c r="AD9" s="125">
        <f>'(붙임2)24년12월농가수'!B29</f>
        <v>0</v>
      </c>
      <c r="AE9" s="127">
        <f>'(붙임3)24년12월 마리수'!B28</f>
        <v>0</v>
      </c>
      <c r="AF9" s="128">
        <f>'(붙임2)24년12월농가수'!O29</f>
        <v>17</v>
      </c>
      <c r="AG9" s="124">
        <f>'(붙임3)24년12월 마리수'!P28</f>
        <v>2594</v>
      </c>
      <c r="AH9" s="137" t="s">
        <v>527</v>
      </c>
      <c r="AI9" s="125">
        <f>'(붙임2)24년12월농가수'!AB29</f>
        <v>0</v>
      </c>
      <c r="AJ9" s="127">
        <f>'(붙임2)24년12월농가수'!AJ29</f>
        <v>0</v>
      </c>
      <c r="AK9" s="128">
        <f>'(붙임2)24년12월농가수'!BI29</f>
        <v>0</v>
      </c>
      <c r="AL9" s="124">
        <f>'(붙임2)24년12월농가수'!BQ29</f>
        <v>0</v>
      </c>
      <c r="AM9" s="125">
        <f>'(붙임2)24년12월농가수'!BZ29</f>
        <v>0</v>
      </c>
      <c r="AN9" s="127">
        <f>'(붙임3)24년12월 마리수'!CL28</f>
        <v>0</v>
      </c>
      <c r="AO9" s="128">
        <f>'(붙임2)24년12월농가수'!CM29</f>
        <v>0</v>
      </c>
      <c r="AP9" s="124">
        <f>'(붙임3)24년12월 마리수'!CY28</f>
        <v>0</v>
      </c>
      <c r="AQ9" s="125">
        <f>'(붙임2)24년12월농가수'!DS29</f>
        <v>0</v>
      </c>
      <c r="AR9" s="124">
        <f>'(붙임3)24년12월 마리수'!DL28</f>
        <v>0</v>
      </c>
    </row>
    <row r="10" spans="1:44" ht="24.95" customHeight="1">
      <c r="A10" s="122" t="s">
        <v>528</v>
      </c>
      <c r="B10" s="123">
        <f>'(붙임2)24년12월농가수'!B10</f>
        <v>21</v>
      </c>
      <c r="C10" s="124">
        <f>'(붙임3)24년12월 마리수'!B9</f>
        <v>618</v>
      </c>
      <c r="D10" s="125">
        <f>'(붙임2)24년12월농가수'!O10</f>
        <v>2</v>
      </c>
      <c r="E10" s="126">
        <f>'(붙임3)24년12월 마리수'!O9</f>
        <v>236</v>
      </c>
      <c r="F10" s="123">
        <f>'(붙임2)24년12월농가수'!AB10</f>
        <v>2</v>
      </c>
      <c r="G10" s="124">
        <f>'(붙임3)24년12월 마리수'!AB9</f>
        <v>113</v>
      </c>
      <c r="H10" s="125">
        <f>'(붙임2)24년12월농가수'!AS10</f>
        <v>7</v>
      </c>
      <c r="I10" s="127">
        <f>'(붙임3)24년12월 마리수'!AW9</f>
        <v>222200</v>
      </c>
      <c r="J10" s="128">
        <f>'(붙임2)24년12월농가수'!BI10</f>
        <v>0</v>
      </c>
      <c r="K10" s="124">
        <f>'(붙임3)24년12월 마리수'!BR9</f>
        <v>0</v>
      </c>
      <c r="L10" s="122" t="s">
        <v>528</v>
      </c>
      <c r="M10" s="169">
        <f>'(붙임2)24년12월농가수'!BZ10</f>
        <v>1</v>
      </c>
      <c r="N10" s="170">
        <f>'(붙임3)24년12월 마리수'!CL9</f>
        <v>25</v>
      </c>
      <c r="O10" s="125">
        <f>'(붙임2)24년12월농가수'!CM10</f>
        <v>0</v>
      </c>
      <c r="P10" s="127">
        <f>'(붙임3)24년12월 마리수'!CY9</f>
        <v>0</v>
      </c>
      <c r="Q10" s="128">
        <f>'(붙임2)24년12월농가수'!CZ10</f>
        <v>0</v>
      </c>
      <c r="R10" s="117">
        <f>'(붙임3)24년12월 마리수'!DL9</f>
        <v>0</v>
      </c>
      <c r="S10" s="125">
        <f>'(붙임2)24년12월농가수'!DS10</f>
        <v>0</v>
      </c>
      <c r="T10" s="127">
        <f>'(붙임3)24년12월 마리수'!DV9</f>
        <v>0</v>
      </c>
      <c r="U10" s="121">
        <f>COUNTIF('개(종별, 목적, 성별 , 마리수)'!$C$8:$C$64,L10)</f>
        <v>2</v>
      </c>
      <c r="V10" s="117">
        <f>'(붙임3)24년12월 마리수'!EN9</f>
        <v>32</v>
      </c>
      <c r="W10" s="125">
        <f>'(붙임2)24년12월농가수'!CZ30</f>
        <v>0</v>
      </c>
      <c r="X10" s="162">
        <f>'(붙임2)24년12월농가수'!DI30</f>
        <v>0</v>
      </c>
      <c r="Y10" s="137" t="s">
        <v>528</v>
      </c>
      <c r="Z10" s="125">
        <f>'(붙임2)24년12월농가수'!EK10</f>
        <v>0</v>
      </c>
      <c r="AA10" s="127">
        <f>'(붙임2)24년12월농가수'!ES10</f>
        <v>0</v>
      </c>
      <c r="AB10" s="128">
        <f>'(붙임2)24년12월농가수'!FB10</f>
        <v>0</v>
      </c>
      <c r="AC10" s="124">
        <f>'(붙임2)24년12월농가수'!FJ10</f>
        <v>0</v>
      </c>
      <c r="AD10" s="125">
        <f>'(붙임2)24년12월농가수'!B30</f>
        <v>0</v>
      </c>
      <c r="AE10" s="127">
        <f>'(붙임3)24년12월 마리수'!B29</f>
        <v>0</v>
      </c>
      <c r="AF10" s="128">
        <f>'(붙임2)24년12월농가수'!O30</f>
        <v>10</v>
      </c>
      <c r="AG10" s="124">
        <f>'(붙임3)24년12월 마리수'!P29</f>
        <v>989</v>
      </c>
      <c r="AH10" s="137" t="s">
        <v>528</v>
      </c>
      <c r="AI10" s="125">
        <f>'(붙임2)24년12월농가수'!AB30</f>
        <v>0</v>
      </c>
      <c r="AJ10" s="127">
        <f>'(붙임2)24년12월농가수'!AJ30</f>
        <v>0</v>
      </c>
      <c r="AK10" s="128">
        <f>'(붙임2)24년12월농가수'!BI30</f>
        <v>0</v>
      </c>
      <c r="AL10" s="124">
        <f>'(붙임2)24년12월농가수'!BQ30</f>
        <v>0</v>
      </c>
      <c r="AM10" s="125">
        <f>'(붙임2)24년12월농가수'!BZ30</f>
        <v>0</v>
      </c>
      <c r="AN10" s="127">
        <f>'(붙임3)24년12월 마리수'!CL29</f>
        <v>0</v>
      </c>
      <c r="AO10" s="128">
        <f>'(붙임2)24년12월농가수'!CM30</f>
        <v>0</v>
      </c>
      <c r="AP10" s="124">
        <f>'(붙임3)24년12월 마리수'!CY29</f>
        <v>0</v>
      </c>
      <c r="AQ10" s="125">
        <f>'(붙임2)24년12월농가수'!DS30</f>
        <v>0</v>
      </c>
      <c r="AR10" s="124">
        <f>'(붙임3)24년12월 마리수'!DL29</f>
        <v>0</v>
      </c>
    </row>
    <row r="11" spans="1:44" ht="24.95" customHeight="1">
      <c r="A11" s="122" t="s">
        <v>529</v>
      </c>
      <c r="B11" s="123">
        <f>'(붙임2)24년12월농가수'!B11</f>
        <v>35</v>
      </c>
      <c r="C11" s="124">
        <f>'(붙임3)24년12월 마리수'!B10</f>
        <v>1838</v>
      </c>
      <c r="D11" s="125">
        <f>'(붙임2)24년12월농가수'!O11</f>
        <v>0</v>
      </c>
      <c r="E11" s="126">
        <f>'(붙임3)24년12월 마리수'!O10</f>
        <v>0</v>
      </c>
      <c r="F11" s="123">
        <f>'(붙임2)24년12월농가수'!AB11</f>
        <v>2</v>
      </c>
      <c r="G11" s="124">
        <f>'(붙임3)24년12월 마리수'!AB10</f>
        <v>5443</v>
      </c>
      <c r="H11" s="125">
        <f>'(붙임2)24년12월농가수'!AS11</f>
        <v>4</v>
      </c>
      <c r="I11" s="127">
        <f>'(붙임3)24년12월 마리수'!AW10</f>
        <v>363900</v>
      </c>
      <c r="J11" s="128">
        <f>'(붙임2)24년12월농가수'!BI11</f>
        <v>0</v>
      </c>
      <c r="K11" s="124">
        <f>'(붙임3)24년12월 마리수'!BR10</f>
        <v>0</v>
      </c>
      <c r="L11" s="122" t="s">
        <v>529</v>
      </c>
      <c r="M11" s="169">
        <f>'(붙임2)24년12월농가수'!BZ11</f>
        <v>6</v>
      </c>
      <c r="N11" s="170">
        <f>'(붙임3)24년12월 마리수'!CL10</f>
        <v>508</v>
      </c>
      <c r="O11" s="125">
        <f>'(붙임2)24년12월농가수'!CM11</f>
        <v>0</v>
      </c>
      <c r="P11" s="127">
        <f>'(붙임3)24년12월 마리수'!CY10</f>
        <v>0</v>
      </c>
      <c r="Q11" s="128">
        <f>'(붙임2)24년12월농가수'!CZ11</f>
        <v>0</v>
      </c>
      <c r="R11" s="117">
        <f>'(붙임3)24년12월 마리수'!DL10</f>
        <v>0</v>
      </c>
      <c r="S11" s="125">
        <f>'(붙임2)24년12월농가수'!DS11</f>
        <v>0</v>
      </c>
      <c r="T11" s="127">
        <f>'(붙임3)24년12월 마리수'!DV10</f>
        <v>0</v>
      </c>
      <c r="U11" s="121">
        <f>COUNTIF('개(종별, 목적, 성별 , 마리수)'!$C$8:$C$64,L11)</f>
        <v>1</v>
      </c>
      <c r="V11" s="117">
        <f>'(붙임3)24년12월 마리수'!EN10</f>
        <v>16</v>
      </c>
      <c r="W11" s="125">
        <f>'(붙임2)24년12월농가수'!CZ31</f>
        <v>0</v>
      </c>
      <c r="X11" s="162">
        <f>'(붙임2)24년12월농가수'!DI31</f>
        <v>0</v>
      </c>
      <c r="Y11" s="137" t="s">
        <v>529</v>
      </c>
      <c r="Z11" s="125">
        <f>'(붙임2)24년12월농가수'!EK11</f>
        <v>0</v>
      </c>
      <c r="AA11" s="127">
        <f>'(붙임2)24년12월농가수'!ES11</f>
        <v>0</v>
      </c>
      <c r="AB11" s="128">
        <f>'(붙임2)24년12월농가수'!FB11</f>
        <v>0</v>
      </c>
      <c r="AC11" s="124">
        <f>'(붙임2)24년12월농가수'!FJ11</f>
        <v>0</v>
      </c>
      <c r="AD11" s="125">
        <f>'(붙임2)24년12월농가수'!B31</f>
        <v>0</v>
      </c>
      <c r="AE11" s="127">
        <f>'(붙임3)24년12월 마리수'!B30</f>
        <v>0</v>
      </c>
      <c r="AF11" s="128">
        <f>'(붙임2)24년12월농가수'!O31</f>
        <v>2</v>
      </c>
      <c r="AG11" s="124">
        <f>'(붙임3)24년12월 마리수'!P30</f>
        <v>197</v>
      </c>
      <c r="AH11" s="137" t="s">
        <v>529</v>
      </c>
      <c r="AI11" s="125">
        <f>'(붙임2)24년12월농가수'!AB31</f>
        <v>0</v>
      </c>
      <c r="AJ11" s="127">
        <f>'(붙임2)24년12월농가수'!AJ31</f>
        <v>0</v>
      </c>
      <c r="AK11" s="128">
        <f>'(붙임2)24년12월농가수'!BI31</f>
        <v>0</v>
      </c>
      <c r="AL11" s="124">
        <f>'(붙임2)24년12월농가수'!BQ31</f>
        <v>0</v>
      </c>
      <c r="AM11" s="125">
        <f>'(붙임2)24년12월농가수'!BZ31</f>
        <v>0</v>
      </c>
      <c r="AN11" s="127">
        <f>'(붙임3)24년12월 마리수'!CL30</f>
        <v>0</v>
      </c>
      <c r="AO11" s="128">
        <f>'(붙임2)24년12월농가수'!CM31</f>
        <v>0</v>
      </c>
      <c r="AP11" s="124">
        <f>'(붙임3)24년12월 마리수'!CY30</f>
        <v>0</v>
      </c>
      <c r="AQ11" s="125">
        <f>'(붙임2)24년12월농가수'!DS31</f>
        <v>0</v>
      </c>
      <c r="AR11" s="124">
        <f>'(붙임3)24년12월 마리수'!DL30</f>
        <v>0</v>
      </c>
    </row>
    <row r="12" spans="1:44" ht="24.95" customHeight="1">
      <c r="A12" s="122" t="s">
        <v>530</v>
      </c>
      <c r="B12" s="123">
        <f>'(붙임2)24년12월농가수'!B12</f>
        <v>56</v>
      </c>
      <c r="C12" s="124">
        <f>'(붙임3)24년12월 마리수'!B11</f>
        <v>2418</v>
      </c>
      <c r="D12" s="125">
        <f>'(붙임2)24년12월농가수'!O12</f>
        <v>5</v>
      </c>
      <c r="E12" s="126">
        <f>'(붙임3)24년12월 마리수'!O11</f>
        <v>230</v>
      </c>
      <c r="F12" s="123">
        <f>'(붙임2)24년12월농가수'!AB12</f>
        <v>2</v>
      </c>
      <c r="G12" s="124">
        <f>'(붙임3)24년12월 마리수'!AB11</f>
        <v>4109</v>
      </c>
      <c r="H12" s="125">
        <f>'(붙임2)24년12월농가수'!AS12</f>
        <v>2</v>
      </c>
      <c r="I12" s="127">
        <f>'(붙임3)24년12월 마리수'!AW11</f>
        <v>173400</v>
      </c>
      <c r="J12" s="128">
        <f>'(붙임2)24년12월농가수'!BI12</f>
        <v>0</v>
      </c>
      <c r="K12" s="124">
        <f>'(붙임3)24년12월 마리수'!BR11</f>
        <v>0</v>
      </c>
      <c r="L12" s="122" t="s">
        <v>530</v>
      </c>
      <c r="M12" s="169">
        <f>'(붙임2)24년12월농가수'!BZ12</f>
        <v>9</v>
      </c>
      <c r="N12" s="170">
        <f>'(붙임3)24년12월 마리수'!CL11</f>
        <v>2296</v>
      </c>
      <c r="O12" s="125">
        <f>'(붙임2)24년12월농가수'!CM12</f>
        <v>0</v>
      </c>
      <c r="P12" s="127">
        <f>'(붙임3)24년12월 마리수'!CY11</f>
        <v>0</v>
      </c>
      <c r="Q12" s="128">
        <f>'(붙임2)24년12월농가수'!CZ12</f>
        <v>0</v>
      </c>
      <c r="R12" s="117">
        <f>'(붙임3)24년12월 마리수'!DL11</f>
        <v>0</v>
      </c>
      <c r="S12" s="125">
        <f>'(붙임2)24년12월농가수'!DS12</f>
        <v>0</v>
      </c>
      <c r="T12" s="127">
        <f>'(붙임3)24년12월 마리수'!DV11</f>
        <v>0</v>
      </c>
      <c r="U12" s="121">
        <f>COUNTIF('개(종별, 목적, 성별 , 마리수)'!$C$8:$C$64,L12)</f>
        <v>4</v>
      </c>
      <c r="V12" s="117">
        <f>'(붙임3)24년12월 마리수'!EN11</f>
        <v>32</v>
      </c>
      <c r="W12" s="125">
        <f>'(붙임2)24년12월농가수'!CZ32</f>
        <v>0</v>
      </c>
      <c r="X12" s="162">
        <f>'(붙임2)24년12월농가수'!DI32</f>
        <v>0</v>
      </c>
      <c r="Y12" s="137" t="s">
        <v>530</v>
      </c>
      <c r="Z12" s="125">
        <f>'(붙임2)24년12월농가수'!EK12</f>
        <v>0</v>
      </c>
      <c r="AA12" s="127">
        <f>'(붙임2)24년12월농가수'!ES12</f>
        <v>0</v>
      </c>
      <c r="AB12" s="128">
        <f>'(붙임2)24년12월농가수'!FB12</f>
        <v>0</v>
      </c>
      <c r="AC12" s="124">
        <f>'(붙임2)24년12월농가수'!FJ12</f>
        <v>0</v>
      </c>
      <c r="AD12" s="125">
        <f>'(붙임2)24년12월농가수'!B32</f>
        <v>0</v>
      </c>
      <c r="AE12" s="127">
        <f>'(붙임3)24년12월 마리수'!B31</f>
        <v>0</v>
      </c>
      <c r="AF12" s="128">
        <f>'(붙임2)24년12월농가수'!O32</f>
        <v>13</v>
      </c>
      <c r="AG12" s="124">
        <f>'(붙임3)24년12월 마리수'!P31</f>
        <v>1213</v>
      </c>
      <c r="AH12" s="137" t="s">
        <v>530</v>
      </c>
      <c r="AI12" s="125">
        <f>'(붙임2)24년12월농가수'!AB32</f>
        <v>0</v>
      </c>
      <c r="AJ12" s="127">
        <f>'(붙임2)24년12월농가수'!AJ32</f>
        <v>0</v>
      </c>
      <c r="AK12" s="128">
        <f>'(붙임2)24년12월농가수'!BI32</f>
        <v>0</v>
      </c>
      <c r="AL12" s="124">
        <f>'(붙임2)24년12월농가수'!BQ32</f>
        <v>0</v>
      </c>
      <c r="AM12" s="125">
        <f>'(붙임2)24년12월농가수'!BZ32</f>
        <v>0</v>
      </c>
      <c r="AN12" s="127">
        <f>'(붙임3)24년12월 마리수'!CL31</f>
        <v>0</v>
      </c>
      <c r="AO12" s="128">
        <f>'(붙임2)24년12월농가수'!CM32</f>
        <v>0</v>
      </c>
      <c r="AP12" s="124">
        <f>'(붙임3)24년12월 마리수'!CY31</f>
        <v>0</v>
      </c>
      <c r="AQ12" s="125">
        <f>'(붙임2)24년12월농가수'!DS32</f>
        <v>0</v>
      </c>
      <c r="AR12" s="124">
        <f>'(붙임3)24년12월 마리수'!DL31</f>
        <v>0</v>
      </c>
    </row>
    <row r="13" spans="1:44" ht="24.95" customHeight="1">
      <c r="A13" s="122" t="s">
        <v>531</v>
      </c>
      <c r="B13" s="123">
        <f>'(붙임2)24년12월농가수'!B13</f>
        <v>35</v>
      </c>
      <c r="C13" s="124">
        <f>'(붙임3)24년12월 마리수'!B12</f>
        <v>1604</v>
      </c>
      <c r="D13" s="125">
        <f>'(붙임2)24년12월농가수'!O13</f>
        <v>2</v>
      </c>
      <c r="E13" s="126">
        <f>'(붙임3)24년12월 마리수'!O12</f>
        <v>98</v>
      </c>
      <c r="F13" s="123">
        <f>'(붙임2)24년12월농가수'!AB13</f>
        <v>0</v>
      </c>
      <c r="G13" s="124">
        <f>'(붙임3)24년12월 마리수'!AB12</f>
        <v>0</v>
      </c>
      <c r="H13" s="125">
        <f>'(붙임2)24년12월농가수'!AS13</f>
        <v>5</v>
      </c>
      <c r="I13" s="127">
        <f>'(붙임3)24년12월 마리수'!AW12</f>
        <v>234445</v>
      </c>
      <c r="J13" s="128">
        <f>'(붙임2)24년12월농가수'!BI13</f>
        <v>0</v>
      </c>
      <c r="K13" s="124">
        <f>'(붙임3)24년12월 마리수'!BR12</f>
        <v>0</v>
      </c>
      <c r="L13" s="122" t="s">
        <v>531</v>
      </c>
      <c r="M13" s="169">
        <f>'(붙임2)24년12월농가수'!BZ13</f>
        <v>10</v>
      </c>
      <c r="N13" s="170">
        <f>'(붙임3)24년12월 마리수'!CL12</f>
        <v>618</v>
      </c>
      <c r="O13" s="125">
        <f>'(붙임2)24년12월농가수'!CM13</f>
        <v>0</v>
      </c>
      <c r="P13" s="127">
        <f>'(붙임3)24년12월 마리수'!CY12</f>
        <v>0</v>
      </c>
      <c r="Q13" s="128">
        <f>'(붙임2)24년12월농가수'!CZ13</f>
        <v>0</v>
      </c>
      <c r="R13" s="117">
        <f>'(붙임3)24년12월 마리수'!DL12</f>
        <v>0</v>
      </c>
      <c r="S13" s="125">
        <f>'(붙임2)24년12월농가수'!DS13</f>
        <v>0</v>
      </c>
      <c r="T13" s="127">
        <f>'(붙임3)24년12월 마리수'!DV12</f>
        <v>0</v>
      </c>
      <c r="U13" s="121">
        <f>COUNTIF('개(종별, 목적, 성별 , 마리수)'!$C$8:$C$64,L13)</f>
        <v>2</v>
      </c>
      <c r="V13" s="117">
        <f>'(붙임3)24년12월 마리수'!EN12</f>
        <v>3</v>
      </c>
      <c r="W13" s="125">
        <f>'(붙임2)24년12월농가수'!CZ33</f>
        <v>0</v>
      </c>
      <c r="X13" s="162">
        <f>'(붙임2)24년12월농가수'!DI33</f>
        <v>0</v>
      </c>
      <c r="Y13" s="137" t="s">
        <v>531</v>
      </c>
      <c r="Z13" s="125">
        <f>'(붙임2)24년12월농가수'!EK13</f>
        <v>0</v>
      </c>
      <c r="AA13" s="127">
        <f>'(붙임2)24년12월농가수'!ES13</f>
        <v>0</v>
      </c>
      <c r="AB13" s="128">
        <f>'(붙임2)24년12월농가수'!FB13</f>
        <v>0</v>
      </c>
      <c r="AC13" s="124">
        <f>'(붙임2)24년12월농가수'!FJ13</f>
        <v>0</v>
      </c>
      <c r="AD13" s="125">
        <f>'(붙임2)24년12월농가수'!B33</f>
        <v>0</v>
      </c>
      <c r="AE13" s="127">
        <f>'(붙임3)24년12월 마리수'!B32</f>
        <v>0</v>
      </c>
      <c r="AF13" s="128">
        <f>'(붙임2)24년12월농가수'!O33</f>
        <v>19</v>
      </c>
      <c r="AG13" s="124">
        <f>'(붙임3)24년12월 마리수'!P32</f>
        <v>1585</v>
      </c>
      <c r="AH13" s="137" t="s">
        <v>531</v>
      </c>
      <c r="AI13" s="125">
        <f>'(붙임2)24년12월농가수'!AB33</f>
        <v>0</v>
      </c>
      <c r="AJ13" s="127">
        <f>'(붙임2)24년12월농가수'!AJ33</f>
        <v>0</v>
      </c>
      <c r="AK13" s="128">
        <f>'(붙임2)24년12월농가수'!BI33</f>
        <v>0</v>
      </c>
      <c r="AL13" s="124">
        <f>'(붙임2)24년12월농가수'!BQ33</f>
        <v>0</v>
      </c>
      <c r="AM13" s="125">
        <f>'(붙임2)24년12월농가수'!BZ33</f>
        <v>0</v>
      </c>
      <c r="AN13" s="127">
        <f>'(붙임3)24년12월 마리수'!CL32</f>
        <v>0</v>
      </c>
      <c r="AO13" s="128">
        <f>'(붙임2)24년12월농가수'!CM33</f>
        <v>0</v>
      </c>
      <c r="AP13" s="124">
        <f>'(붙임3)24년12월 마리수'!CY32</f>
        <v>0</v>
      </c>
      <c r="AQ13" s="125">
        <f>'(붙임2)24년12월농가수'!DS33</f>
        <v>0</v>
      </c>
      <c r="AR13" s="124">
        <f>'(붙임3)24년12월 마리수'!DL32</f>
        <v>0</v>
      </c>
    </row>
    <row r="14" spans="1:44" ht="24.95" customHeight="1">
      <c r="A14" s="122" t="s">
        <v>532</v>
      </c>
      <c r="B14" s="123">
        <f>'(붙임2)24년12월농가수'!B14</f>
        <v>64</v>
      </c>
      <c r="C14" s="124">
        <f>'(붙임3)24년12월 마리수'!B13</f>
        <v>2209</v>
      </c>
      <c r="D14" s="125">
        <f>'(붙임2)24년12월농가수'!O14</f>
        <v>1</v>
      </c>
      <c r="E14" s="126">
        <f>'(붙임3)24년12월 마리수'!O13</f>
        <v>3</v>
      </c>
      <c r="F14" s="123">
        <f>'(붙임2)24년12월농가수'!AB14</f>
        <v>1</v>
      </c>
      <c r="G14" s="124">
        <f>'(붙임3)24년12월 마리수'!AB13</f>
        <v>533</v>
      </c>
      <c r="H14" s="125">
        <f>'(붙임2)24년12월농가수'!AS14</f>
        <v>3</v>
      </c>
      <c r="I14" s="127">
        <f>'(붙임3)24년12월 마리수'!AW13</f>
        <v>139000</v>
      </c>
      <c r="J14" s="128">
        <f>'(붙임2)24년12월농가수'!BI14</f>
        <v>1</v>
      </c>
      <c r="K14" s="124">
        <f>'(붙임3)24년12월 마리수'!BR13</f>
        <v>11000</v>
      </c>
      <c r="L14" s="122" t="s">
        <v>532</v>
      </c>
      <c r="M14" s="169">
        <f>'(붙임2)24년12월농가수'!BZ14</f>
        <v>11</v>
      </c>
      <c r="N14" s="170">
        <f>'(붙임3)24년12월 마리수'!CL13</f>
        <v>3410</v>
      </c>
      <c r="O14" s="125">
        <f>'(붙임2)24년12월농가수'!CM14</f>
        <v>0</v>
      </c>
      <c r="P14" s="127">
        <f>'(붙임3)24년12월 마리수'!CY13</f>
        <v>0</v>
      </c>
      <c r="Q14" s="128">
        <f>'(붙임2)24년12월농가수'!CZ14</f>
        <v>1</v>
      </c>
      <c r="R14" s="117">
        <f>'(붙임3)24년12월 마리수'!DL13</f>
        <v>34</v>
      </c>
      <c r="S14" s="125">
        <f>'(붙임2)24년12월농가수'!DS14</f>
        <v>0</v>
      </c>
      <c r="T14" s="127">
        <f>'(붙임3)24년12월 마리수'!DV13</f>
        <v>0</v>
      </c>
      <c r="U14" s="121">
        <f>COUNTIF('개(종별, 목적, 성별 , 마리수)'!$C$8:$C$64,L14)</f>
        <v>4</v>
      </c>
      <c r="V14" s="117">
        <f>'(붙임3)24년12월 마리수'!EN13</f>
        <v>13</v>
      </c>
      <c r="W14" s="125">
        <f>'(붙임2)24년12월농가수'!CZ34</f>
        <v>0</v>
      </c>
      <c r="X14" s="162">
        <f>'(붙임2)24년12월농가수'!DI34</f>
        <v>0</v>
      </c>
      <c r="Y14" s="137" t="s">
        <v>532</v>
      </c>
      <c r="Z14" s="125">
        <f>'(붙임2)24년12월농가수'!EK14</f>
        <v>0</v>
      </c>
      <c r="AA14" s="127">
        <f>'(붙임2)24년12월농가수'!ES14</f>
        <v>0</v>
      </c>
      <c r="AB14" s="128">
        <f>'(붙임2)24년12월농가수'!FB14</f>
        <v>0</v>
      </c>
      <c r="AC14" s="124">
        <f>'(붙임2)24년12월농가수'!FJ14</f>
        <v>0</v>
      </c>
      <c r="AD14" s="125">
        <f>'(붙임2)24년12월농가수'!B34</f>
        <v>0</v>
      </c>
      <c r="AE14" s="127">
        <f>'(붙임3)24년12월 마리수'!B33</f>
        <v>0</v>
      </c>
      <c r="AF14" s="128">
        <f>'(붙임2)24년12월농가수'!O34</f>
        <v>8</v>
      </c>
      <c r="AG14" s="124">
        <f>'(붙임3)24년12월 마리수'!P33</f>
        <v>598</v>
      </c>
      <c r="AH14" s="137" t="s">
        <v>532</v>
      </c>
      <c r="AI14" s="125">
        <f>'(붙임2)24년12월농가수'!AB34</f>
        <v>0</v>
      </c>
      <c r="AJ14" s="127">
        <f>'(붙임2)24년12월농가수'!AJ34</f>
        <v>0</v>
      </c>
      <c r="AK14" s="128">
        <f>'(붙임2)24년12월농가수'!BI34</f>
        <v>0</v>
      </c>
      <c r="AL14" s="124">
        <f>'(붙임2)24년12월농가수'!BQ34</f>
        <v>0</v>
      </c>
      <c r="AM14" s="125">
        <f>'(붙임2)24년12월농가수'!BZ34</f>
        <v>0</v>
      </c>
      <c r="AN14" s="127">
        <f>'(붙임3)24년12월 마리수'!CL33</f>
        <v>0</v>
      </c>
      <c r="AO14" s="128">
        <f>'(붙임2)24년12월농가수'!CM34</f>
        <v>0</v>
      </c>
      <c r="AP14" s="124">
        <f>'(붙임3)24년12월 마리수'!CY33</f>
        <v>0</v>
      </c>
      <c r="AQ14" s="125">
        <f>'(붙임2)24년12월농가수'!DS34</f>
        <v>0</v>
      </c>
      <c r="AR14" s="124">
        <f>'(붙임3)24년12월 마리수'!DL33</f>
        <v>0</v>
      </c>
    </row>
    <row r="15" spans="1:44" ht="24.95" customHeight="1">
      <c r="A15" s="122" t="s">
        <v>533</v>
      </c>
      <c r="B15" s="123">
        <f>'(붙임2)24년12월농가수'!B15</f>
        <v>91</v>
      </c>
      <c r="C15" s="124">
        <f>'(붙임3)24년12월 마리수'!B14</f>
        <v>4694</v>
      </c>
      <c r="D15" s="125">
        <f>'(붙임2)24년12월농가수'!O15</f>
        <v>0</v>
      </c>
      <c r="E15" s="126">
        <f>'(붙임3)24년12월 마리수'!O14</f>
        <v>0</v>
      </c>
      <c r="F15" s="123">
        <f>'(붙임2)24년12월농가수'!AB15</f>
        <v>0</v>
      </c>
      <c r="G15" s="124">
        <f>'(붙임3)24년12월 마리수'!AB14</f>
        <v>0</v>
      </c>
      <c r="H15" s="125">
        <f>'(붙임2)24년12월농가수'!AS15</f>
        <v>0</v>
      </c>
      <c r="I15" s="127">
        <f>'(붙임3)24년12월 마리수'!AW14</f>
        <v>0</v>
      </c>
      <c r="J15" s="128">
        <f>'(붙임2)24년12월농가수'!BI15</f>
        <v>0</v>
      </c>
      <c r="K15" s="124">
        <f>'(붙임3)24년12월 마리수'!BR14</f>
        <v>0</v>
      </c>
      <c r="L15" s="122" t="s">
        <v>533</v>
      </c>
      <c r="M15" s="169">
        <f>'(붙임2)24년12월농가수'!BZ15</f>
        <v>7</v>
      </c>
      <c r="N15" s="170">
        <f>'(붙임3)24년12월 마리수'!CL14</f>
        <v>1587</v>
      </c>
      <c r="O15" s="125">
        <f>'(붙임2)24년12월농가수'!CM15</f>
        <v>0</v>
      </c>
      <c r="P15" s="127">
        <f>'(붙임3)24년12월 마리수'!CY14</f>
        <v>0</v>
      </c>
      <c r="Q15" s="128">
        <f>'(붙임2)24년12월농가수'!CZ15</f>
        <v>0</v>
      </c>
      <c r="R15" s="117">
        <f>'(붙임3)24년12월 마리수'!DL14</f>
        <v>0</v>
      </c>
      <c r="S15" s="125">
        <f>'(붙임2)24년12월농가수'!DS15</f>
        <v>0</v>
      </c>
      <c r="T15" s="127">
        <f>'(붙임3)24년12월 마리수'!DV14</f>
        <v>0</v>
      </c>
      <c r="U15" s="121">
        <f>COUNTIF('개(종별, 목적, 성별 , 마리수)'!$C$8:$C$64,L15)</f>
        <v>6</v>
      </c>
      <c r="V15" s="117">
        <f>'(붙임3)24년12월 마리수'!EN14</f>
        <v>50</v>
      </c>
      <c r="W15" s="125">
        <f>'(붙임2)24년12월농가수'!CZ35</f>
        <v>1</v>
      </c>
      <c r="X15" s="162">
        <f>'(붙임2)24년12월농가수'!DI35</f>
        <v>3200</v>
      </c>
      <c r="Y15" s="137" t="s">
        <v>533</v>
      </c>
      <c r="Z15" s="125">
        <f>'(붙임2)24년12월농가수'!EK15</f>
        <v>0</v>
      </c>
      <c r="AA15" s="127">
        <f>'(붙임2)24년12월농가수'!ES15</f>
        <v>0</v>
      </c>
      <c r="AB15" s="128">
        <f>'(붙임2)24년12월농가수'!FB15</f>
        <v>0</v>
      </c>
      <c r="AC15" s="124">
        <f>'(붙임2)24년12월농가수'!FJ15</f>
        <v>0</v>
      </c>
      <c r="AD15" s="125">
        <f>'(붙임2)24년12월농가수'!B35</f>
        <v>0</v>
      </c>
      <c r="AE15" s="127">
        <f>'(붙임3)24년12월 마리수'!B34</f>
        <v>0</v>
      </c>
      <c r="AF15" s="128">
        <f>'(붙임2)24년12월농가수'!O35</f>
        <v>10</v>
      </c>
      <c r="AG15" s="124">
        <f>'(붙임3)24년12월 마리수'!P34</f>
        <v>650</v>
      </c>
      <c r="AH15" s="137" t="s">
        <v>533</v>
      </c>
      <c r="AI15" s="125">
        <f>'(붙임2)24년12월농가수'!AB35</f>
        <v>0</v>
      </c>
      <c r="AJ15" s="127">
        <f>'(붙임2)24년12월농가수'!AJ35</f>
        <v>0</v>
      </c>
      <c r="AK15" s="128">
        <f>'(붙임2)24년12월농가수'!BI35</f>
        <v>0</v>
      </c>
      <c r="AL15" s="124">
        <f>'(붙임2)24년12월농가수'!BQ35</f>
        <v>0</v>
      </c>
      <c r="AM15" s="125">
        <f>'(붙임2)24년12월농가수'!BZ35</f>
        <v>0</v>
      </c>
      <c r="AN15" s="127">
        <f>'(붙임3)24년12월 마리수'!CL34</f>
        <v>0</v>
      </c>
      <c r="AO15" s="128">
        <f>'(붙임2)24년12월농가수'!CM35</f>
        <v>0</v>
      </c>
      <c r="AP15" s="124">
        <f>'(붙임3)24년12월 마리수'!CY34</f>
        <v>0</v>
      </c>
      <c r="AQ15" s="125">
        <f>'(붙임2)24년12월농가수'!DS35</f>
        <v>0</v>
      </c>
      <c r="AR15" s="124">
        <f>'(붙임3)24년12월 마리수'!DL34</f>
        <v>0</v>
      </c>
    </row>
    <row r="16" spans="1:44" ht="24.95" customHeight="1">
      <c r="A16" s="122" t="s">
        <v>534</v>
      </c>
      <c r="B16" s="123">
        <f>'(붙임2)24년12월농가수'!B16</f>
        <v>33</v>
      </c>
      <c r="C16" s="124">
        <f>'(붙임3)24년12월 마리수'!B15</f>
        <v>1013</v>
      </c>
      <c r="D16" s="125">
        <f>'(붙임2)24년12월농가수'!O16</f>
        <v>0</v>
      </c>
      <c r="E16" s="126">
        <f>'(붙임3)24년12월 마리수'!O15</f>
        <v>0</v>
      </c>
      <c r="F16" s="123">
        <f>'(붙임2)24년12월농가수'!AB16</f>
        <v>1</v>
      </c>
      <c r="G16" s="124">
        <f>'(붙임3)24년12월 마리수'!AB15</f>
        <v>1664</v>
      </c>
      <c r="H16" s="125">
        <f>'(붙임2)24년12월농가수'!AS16</f>
        <v>1</v>
      </c>
      <c r="I16" s="127">
        <f>'(붙임3)24년12월 마리수'!AW15</f>
        <v>117500</v>
      </c>
      <c r="J16" s="128">
        <f>'(붙임2)24년12월농가수'!BI16</f>
        <v>0</v>
      </c>
      <c r="K16" s="124">
        <f>'(붙임3)24년12월 마리수'!BR15</f>
        <v>0</v>
      </c>
      <c r="L16" s="122" t="s">
        <v>534</v>
      </c>
      <c r="M16" s="169">
        <f>'(붙임2)24년12월농가수'!BZ16</f>
        <v>13</v>
      </c>
      <c r="N16" s="170">
        <f>'(붙임3)24년12월 마리수'!CL15</f>
        <v>103</v>
      </c>
      <c r="O16" s="125">
        <f>'(붙임2)24년12월농가수'!CM16</f>
        <v>0</v>
      </c>
      <c r="P16" s="127">
        <f>'(붙임3)24년12월 마리수'!CY15</f>
        <v>0</v>
      </c>
      <c r="Q16" s="128">
        <f>'(붙임2)24년12월농가수'!CZ16</f>
        <v>0</v>
      </c>
      <c r="R16" s="117">
        <f>'(붙임3)24년12월 마리수'!DL15</f>
        <v>0</v>
      </c>
      <c r="S16" s="125">
        <f>'(붙임2)24년12월농가수'!DS16</f>
        <v>4</v>
      </c>
      <c r="T16" s="127">
        <f>'(붙임3)24년12월 마리수'!DV15</f>
        <v>21</v>
      </c>
      <c r="U16" s="121">
        <f>COUNTIF('개(종별, 목적, 성별 , 마리수)'!$C$8:$C$64,L16)</f>
        <v>12</v>
      </c>
      <c r="V16" s="117">
        <f>'(붙임3)24년12월 마리수'!EN15</f>
        <v>1775</v>
      </c>
      <c r="W16" s="125">
        <f>'(붙임2)24년12월농가수'!CZ36</f>
        <v>0</v>
      </c>
      <c r="X16" s="162">
        <f>'(붙임2)24년12월농가수'!DI36</f>
        <v>0</v>
      </c>
      <c r="Y16" s="137" t="s">
        <v>534</v>
      </c>
      <c r="Z16" s="125">
        <f>'(붙임2)24년12월농가수'!EK16</f>
        <v>0</v>
      </c>
      <c r="AA16" s="127">
        <f>'(붙임2)24년12월농가수'!ES16</f>
        <v>0</v>
      </c>
      <c r="AB16" s="128">
        <f>'(붙임2)24년12월농가수'!FB16</f>
        <v>0</v>
      </c>
      <c r="AC16" s="124">
        <f>'(붙임2)24년12월농가수'!FJ16</f>
        <v>0</v>
      </c>
      <c r="AD16" s="125">
        <f>'(붙임2)24년12월농가수'!B36</f>
        <v>0</v>
      </c>
      <c r="AE16" s="127">
        <f>'(붙임3)24년12월 마리수'!B35</f>
        <v>0</v>
      </c>
      <c r="AF16" s="128">
        <f>'(붙임2)24년12월농가수'!O36</f>
        <v>31</v>
      </c>
      <c r="AG16" s="124">
        <f>'(붙임3)24년12월 마리수'!P35</f>
        <v>1842</v>
      </c>
      <c r="AH16" s="137" t="s">
        <v>534</v>
      </c>
      <c r="AI16" s="125">
        <f>'(붙임2)24년12월농가수'!AB36</f>
        <v>0</v>
      </c>
      <c r="AJ16" s="127">
        <f>'(붙임2)24년12월농가수'!AJ36</f>
        <v>0</v>
      </c>
      <c r="AK16" s="128">
        <f>'(붙임2)24년12월농가수'!BI36</f>
        <v>0</v>
      </c>
      <c r="AL16" s="124">
        <f>'(붙임2)24년12월농가수'!BQ36</f>
        <v>0</v>
      </c>
      <c r="AM16" s="125">
        <f>'(붙임2)24년12월농가수'!BZ36</f>
        <v>0</v>
      </c>
      <c r="AN16" s="127">
        <f>'(붙임3)24년12월 마리수'!CL35</f>
        <v>0</v>
      </c>
      <c r="AO16" s="128">
        <f>'(붙임2)24년12월농가수'!CM36</f>
        <v>0</v>
      </c>
      <c r="AP16" s="124">
        <f>'(붙임3)24년12월 마리수'!CY35</f>
        <v>0</v>
      </c>
      <c r="AQ16" s="125">
        <f>'(붙임2)24년12월농가수'!DS36</f>
        <v>0</v>
      </c>
      <c r="AR16" s="124">
        <f>'(붙임3)24년12월 마리수'!DL35</f>
        <v>0</v>
      </c>
    </row>
    <row r="17" spans="1:44" ht="24.95" customHeight="1">
      <c r="A17" s="122" t="s">
        <v>535</v>
      </c>
      <c r="B17" s="123">
        <f>'(붙임2)24년12월농가수'!B17</f>
        <v>188</v>
      </c>
      <c r="C17" s="124">
        <f>'(붙임3)24년12월 마리수'!B16</f>
        <v>8349</v>
      </c>
      <c r="D17" s="125">
        <f>'(붙임2)24년12월농가수'!O17</f>
        <v>0</v>
      </c>
      <c r="E17" s="126">
        <f>'(붙임3)24년12월 마리수'!O16</f>
        <v>0</v>
      </c>
      <c r="F17" s="123">
        <f>'(붙임2)24년12월농가수'!AB17</f>
        <v>2</v>
      </c>
      <c r="G17" s="124">
        <f>'(붙임3)24년12월 마리수'!AB16</f>
        <v>4580</v>
      </c>
      <c r="H17" s="125">
        <f>'(붙임2)24년12월농가수'!AS17</f>
        <v>1</v>
      </c>
      <c r="I17" s="127">
        <f>'(붙임3)24년12월 마리수'!AW16</f>
        <v>96300</v>
      </c>
      <c r="J17" s="128">
        <f>'(붙임2)24년12월농가수'!BI17</f>
        <v>0</v>
      </c>
      <c r="K17" s="124">
        <f>'(붙임3)24년12월 마리수'!BR16</f>
        <v>0</v>
      </c>
      <c r="L17" s="122" t="s">
        <v>535</v>
      </c>
      <c r="M17" s="169">
        <f>'(붙임2)24년12월농가수'!BZ17</f>
        <v>32</v>
      </c>
      <c r="N17" s="170">
        <f>'(붙임3)24년12월 마리수'!CL16</f>
        <v>5046</v>
      </c>
      <c r="O17" s="125">
        <f>'(붙임2)24년12월농가수'!CM17</f>
        <v>0</v>
      </c>
      <c r="P17" s="127">
        <f>'(붙임3)24년12월 마리수'!CY16</f>
        <v>0</v>
      </c>
      <c r="Q17" s="128">
        <f>'(붙임2)24년12월농가수'!CZ17</f>
        <v>0</v>
      </c>
      <c r="R17" s="117">
        <f>'(붙임3)24년12월 마리수'!DL16</f>
        <v>0</v>
      </c>
      <c r="S17" s="125">
        <f>'(붙임2)24년12월농가수'!DS17</f>
        <v>0</v>
      </c>
      <c r="T17" s="127">
        <f>'(붙임3)24년12월 마리수'!DV16</f>
        <v>0</v>
      </c>
      <c r="U17" s="121">
        <f>COUNTIF('개(종별, 목적, 성별 , 마리수)'!$C$8:$C$64,L17)</f>
        <v>10</v>
      </c>
      <c r="V17" s="117">
        <f>'(붙임3)24년12월 마리수'!EN16</f>
        <v>96</v>
      </c>
      <c r="W17" s="125">
        <f>'(붙임2)24년12월농가수'!CZ37</f>
        <v>0</v>
      </c>
      <c r="X17" s="162">
        <f>'(붙임2)24년12월농가수'!DI37</f>
        <v>0</v>
      </c>
      <c r="Y17" s="137" t="s">
        <v>535</v>
      </c>
      <c r="Z17" s="125">
        <f>'(붙임2)24년12월농가수'!EK17</f>
        <v>1</v>
      </c>
      <c r="AA17" s="127">
        <f>'(붙임2)24년12월농가수'!ES17</f>
        <v>1</v>
      </c>
      <c r="AB17" s="128">
        <f>'(붙임2)24년12월농가수'!FB17</f>
        <v>0</v>
      </c>
      <c r="AC17" s="124">
        <f>'(붙임2)24년12월농가수'!FJ17</f>
        <v>0</v>
      </c>
      <c r="AD17" s="125">
        <f>'(붙임2)24년12월농가수'!B37</f>
        <v>0</v>
      </c>
      <c r="AE17" s="127">
        <f>'(붙임3)24년12월 마리수'!B36</f>
        <v>0</v>
      </c>
      <c r="AF17" s="128">
        <f>'(붙임2)24년12월농가수'!O37</f>
        <v>23</v>
      </c>
      <c r="AG17" s="124">
        <f>'(붙임3)24년12월 마리수'!P36</f>
        <v>1571</v>
      </c>
      <c r="AH17" s="137" t="s">
        <v>535</v>
      </c>
      <c r="AI17" s="125">
        <f>'(붙임2)24년12월농가수'!AB37</f>
        <v>0</v>
      </c>
      <c r="AJ17" s="127">
        <f>'(붙임2)24년12월농가수'!AJ37</f>
        <v>0</v>
      </c>
      <c r="AK17" s="128">
        <f>'(붙임2)24년12월농가수'!BI37</f>
        <v>1</v>
      </c>
      <c r="AL17" s="124">
        <f>'(붙임4)23년12월 성별마리수'!EX16</f>
        <v>2</v>
      </c>
      <c r="AM17" s="125">
        <f>'(붙임2)24년12월농가수'!BZ37</f>
        <v>0</v>
      </c>
      <c r="AN17" s="127">
        <f>'(붙임3)24년12월 마리수'!CL36</f>
        <v>0</v>
      </c>
      <c r="AO17" s="128">
        <f>'(붙임2)24년12월농가수'!CM37</f>
        <v>0</v>
      </c>
      <c r="AP17" s="124">
        <f>'(붙임3)24년12월 마리수'!CY36</f>
        <v>0</v>
      </c>
      <c r="AQ17" s="125">
        <f>'(붙임2)24년12월농가수'!DS37</f>
        <v>2</v>
      </c>
      <c r="AR17" s="124">
        <f>'(붙임3)24년12월 마리수'!DL36</f>
        <v>13</v>
      </c>
    </row>
    <row r="18" spans="1:44" ht="24.95" customHeight="1">
      <c r="A18" s="122"/>
      <c r="B18" s="123">
        <f>'(붙임2)24년12월농가수'!B18</f>
        <v>0</v>
      </c>
      <c r="C18" s="124">
        <f>'(붙임3)24년12월 마리수'!B17</f>
        <v>0</v>
      </c>
      <c r="D18" s="125">
        <f>'(붙임2)24년12월농가수'!O18</f>
        <v>0</v>
      </c>
      <c r="E18" s="126">
        <f>'(붙임3)24년12월 마리수'!O17</f>
        <v>0</v>
      </c>
      <c r="F18" s="123">
        <f>'(붙임2)24년12월농가수'!AB18</f>
        <v>0</v>
      </c>
      <c r="G18" s="124">
        <f>'(붙임3)24년12월 마리수'!AB17</f>
        <v>0</v>
      </c>
      <c r="H18" s="125">
        <f>'(붙임2)24년12월농가수'!AS18</f>
        <v>0</v>
      </c>
      <c r="I18" s="127">
        <f>'(붙임3)24년12월 마리수'!AW17</f>
        <v>0</v>
      </c>
      <c r="J18" s="128">
        <f>'(붙임2)24년12월농가수'!BI18</f>
        <v>0</v>
      </c>
      <c r="K18" s="124">
        <f>'(붙임3)24년12월 마리수'!BR17</f>
        <v>0</v>
      </c>
      <c r="L18" s="137"/>
      <c r="M18" s="169">
        <f>'(붙임2)24년12월농가수'!BZ18</f>
        <v>0</v>
      </c>
      <c r="N18" s="170">
        <f>'(붙임3)24년12월 마리수'!CL17</f>
        <v>0</v>
      </c>
      <c r="O18" s="125">
        <f>'(붙임2)24년12월농가수'!CM18</f>
        <v>0</v>
      </c>
      <c r="P18" s="127">
        <f>'(붙임3)24년12월 마리수'!CY17</f>
        <v>0</v>
      </c>
      <c r="Q18" s="128">
        <f>'(붙임2)24년12월농가수'!CZ18</f>
        <v>0</v>
      </c>
      <c r="R18" s="117">
        <f>'(붙임3)24년12월 마리수'!DL17</f>
        <v>0</v>
      </c>
      <c r="S18" s="125">
        <f>'(붙임2)24년12월농가수'!DS18</f>
        <v>0</v>
      </c>
      <c r="T18" s="127">
        <f>'(붙임3)24년12월 마리수'!DV17</f>
        <v>0</v>
      </c>
      <c r="U18" s="128"/>
      <c r="V18" s="124"/>
      <c r="W18" s="125">
        <f>'(붙임2)24년12월농가수'!CZ38</f>
        <v>0</v>
      </c>
      <c r="X18" s="162">
        <f>'(붙임2)24년12월농가수'!DI38</f>
        <v>0</v>
      </c>
      <c r="Y18" s="137"/>
      <c r="Z18" s="125">
        <f>'(붙임2)24년12월농가수'!EK18</f>
        <v>0</v>
      </c>
      <c r="AA18" s="127">
        <f>'(붙임2)24년12월농가수'!ES18</f>
        <v>0</v>
      </c>
      <c r="AB18" s="128">
        <f>'(붙임2)24년12월농가수'!FB18</f>
        <v>0</v>
      </c>
      <c r="AC18" s="124">
        <f>'(붙임2)24년12월농가수'!FJ18</f>
        <v>0</v>
      </c>
      <c r="AD18" s="125">
        <f>'(붙임2)24년12월농가수'!B38</f>
        <v>0</v>
      </c>
      <c r="AE18" s="127">
        <f>'(붙임3)24년12월 마리수'!B37</f>
        <v>0</v>
      </c>
      <c r="AF18" s="128">
        <f>'(붙임2)24년12월농가수'!O38</f>
        <v>0</v>
      </c>
      <c r="AG18" s="124">
        <f>'(붙임3)24년12월 마리수'!P37</f>
        <v>0</v>
      </c>
      <c r="AH18" s="137"/>
      <c r="AI18" s="125">
        <f>'(붙임2)24년12월농가수'!AB38</f>
        <v>0</v>
      </c>
      <c r="AJ18" s="127">
        <f>'(붙임2)24년12월농가수'!AJ38</f>
        <v>0</v>
      </c>
      <c r="AK18" s="128">
        <f>'(붙임2)24년12월농가수'!BI38</f>
        <v>0</v>
      </c>
      <c r="AL18" s="124">
        <f>'(붙임2)24년12월농가수'!BQ38</f>
        <v>0</v>
      </c>
      <c r="AM18" s="125">
        <f>'(붙임2)24년12월농가수'!BZ38</f>
        <v>0</v>
      </c>
      <c r="AN18" s="127">
        <f>'(붙임3)24년12월 마리수'!CL37</f>
        <v>0</v>
      </c>
      <c r="AO18" s="128">
        <f>'(붙임2)24년12월농가수'!CM38</f>
        <v>0</v>
      </c>
      <c r="AP18" s="124">
        <f>'(붙임3)24년12월 마리수'!CY37</f>
        <v>0</v>
      </c>
      <c r="AQ18" s="125">
        <f>'(붙임2)24년12월농가수'!DS38</f>
        <v>0</v>
      </c>
      <c r="AR18" s="124">
        <f>'(붙임3)24년12월 마리수'!DL37</f>
        <v>0</v>
      </c>
    </row>
    <row r="19" spans="1:44" ht="24.95" customHeight="1">
      <c r="A19" s="122"/>
      <c r="B19" s="123">
        <f>'(붙임2)24년12월농가수'!B19</f>
        <v>0</v>
      </c>
      <c r="C19" s="124">
        <f>'(붙임3)24년12월 마리수'!B18</f>
        <v>0</v>
      </c>
      <c r="D19" s="125">
        <f>'(붙임2)24년12월농가수'!O19</f>
        <v>0</v>
      </c>
      <c r="E19" s="126">
        <f>'(붙임3)24년12월 마리수'!O18</f>
        <v>0</v>
      </c>
      <c r="F19" s="123">
        <f>'(붙임2)24년12월농가수'!AB19</f>
        <v>0</v>
      </c>
      <c r="G19" s="124">
        <f>'(붙임3)24년12월 마리수'!AB18</f>
        <v>0</v>
      </c>
      <c r="H19" s="125">
        <f>'(붙임2)24년12월농가수'!AS19</f>
        <v>0</v>
      </c>
      <c r="I19" s="127">
        <f>'(붙임3)24년12월 마리수'!AW18</f>
        <v>0</v>
      </c>
      <c r="J19" s="128">
        <f>'(붙임2)24년12월농가수'!BI19</f>
        <v>0</v>
      </c>
      <c r="K19" s="124">
        <f>'(붙임3)24년12월 마리수'!BR18</f>
        <v>0</v>
      </c>
      <c r="L19" s="137"/>
      <c r="M19" s="169">
        <f>'(붙임2)24년12월농가수'!BZ19</f>
        <v>0</v>
      </c>
      <c r="N19" s="170">
        <f>'(붙임3)24년12월 마리수'!CL18</f>
        <v>0</v>
      </c>
      <c r="O19" s="125">
        <f>'(붙임2)24년12월농가수'!CM19</f>
        <v>0</v>
      </c>
      <c r="P19" s="127">
        <f>'(붙임3)24년12월 마리수'!CY18</f>
        <v>0</v>
      </c>
      <c r="Q19" s="128">
        <f>'(붙임2)24년12월농가수'!CZ19</f>
        <v>0</v>
      </c>
      <c r="R19" s="117">
        <f>'(붙임3)24년12월 마리수'!DL18</f>
        <v>0</v>
      </c>
      <c r="S19" s="125">
        <f>'(붙임2)24년12월농가수'!DS19</f>
        <v>0</v>
      </c>
      <c r="T19" s="127">
        <f>'(붙임3)24년12월 마리수'!DV18</f>
        <v>0</v>
      </c>
      <c r="U19" s="128"/>
      <c r="V19" s="124"/>
      <c r="W19" s="125">
        <f>'(붙임2)24년12월농가수'!CZ39</f>
        <v>0</v>
      </c>
      <c r="X19" s="162">
        <f>'(붙임2)24년12월농가수'!DI39</f>
        <v>0</v>
      </c>
      <c r="Y19" s="137"/>
      <c r="Z19" s="125">
        <f>'(붙임2)24년12월농가수'!EK19</f>
        <v>0</v>
      </c>
      <c r="AA19" s="127">
        <f>'(붙임2)24년12월농가수'!ES19</f>
        <v>0</v>
      </c>
      <c r="AB19" s="128">
        <f>'(붙임2)24년12월농가수'!FB19</f>
        <v>0</v>
      </c>
      <c r="AC19" s="124">
        <f>'(붙임2)24년12월농가수'!FJ19</f>
        <v>0</v>
      </c>
      <c r="AD19" s="125">
        <f>'(붙임2)24년12월농가수'!B39</f>
        <v>0</v>
      </c>
      <c r="AE19" s="127">
        <f>'(붙임3)24년12월 마리수'!B38</f>
        <v>0</v>
      </c>
      <c r="AF19" s="128">
        <f>'(붙임2)24년12월농가수'!O39</f>
        <v>0</v>
      </c>
      <c r="AG19" s="124">
        <f>'(붙임3)24년12월 마리수'!P38</f>
        <v>0</v>
      </c>
      <c r="AH19" s="137"/>
      <c r="AI19" s="125">
        <f>'(붙임2)24년12월농가수'!AB39</f>
        <v>0</v>
      </c>
      <c r="AJ19" s="127">
        <f>'(붙임2)24년12월농가수'!AJ39</f>
        <v>0</v>
      </c>
      <c r="AK19" s="128">
        <f>'(붙임2)24년12월농가수'!BI39</f>
        <v>0</v>
      </c>
      <c r="AL19" s="124">
        <f>'(붙임2)24년12월농가수'!BQ39</f>
        <v>0</v>
      </c>
      <c r="AM19" s="125">
        <f>'(붙임2)24년12월농가수'!BZ39</f>
        <v>0</v>
      </c>
      <c r="AN19" s="127">
        <f>'(붙임3)24년12월 마리수'!CL38</f>
        <v>0</v>
      </c>
      <c r="AO19" s="128">
        <f>'(붙임2)24년12월농가수'!CM39</f>
        <v>0</v>
      </c>
      <c r="AP19" s="124">
        <f>'(붙임3)24년12월 마리수'!CY38</f>
        <v>0</v>
      </c>
      <c r="AQ19" s="125">
        <f>'(붙임2)24년12월농가수'!DS39</f>
        <v>0</v>
      </c>
      <c r="AR19" s="124">
        <f>'(붙임3)24년12월 마리수'!DL38</f>
        <v>0</v>
      </c>
    </row>
    <row r="20" spans="1:44" ht="24.95" customHeight="1" thickBot="1">
      <c r="A20" s="129"/>
      <c r="B20" s="130">
        <f>'(붙임2)24년12월농가수'!B20</f>
        <v>0</v>
      </c>
      <c r="C20" s="131">
        <f>'(붙임3)24년12월 마리수'!B19</f>
        <v>0</v>
      </c>
      <c r="D20" s="132">
        <f>'(붙임2)24년12월농가수'!O20</f>
        <v>0</v>
      </c>
      <c r="E20" s="133">
        <f>'(붙임3)24년12월 마리수'!O19</f>
        <v>0</v>
      </c>
      <c r="F20" s="130">
        <f>'(붙임2)24년12월농가수'!AB20</f>
        <v>0</v>
      </c>
      <c r="G20" s="131">
        <f>'(붙임3)24년12월 마리수'!AB19</f>
        <v>0</v>
      </c>
      <c r="H20" s="132">
        <f>'(붙임2)24년12월농가수'!AS20</f>
        <v>0</v>
      </c>
      <c r="I20" s="134">
        <f>'(붙임3)24년12월 마리수'!AW19</f>
        <v>0</v>
      </c>
      <c r="J20" s="135">
        <f>'(붙임2)24년12월농가수'!BI20</f>
        <v>0</v>
      </c>
      <c r="K20" s="131">
        <f>'(붙임3)24년12월 마리수'!BR19</f>
        <v>0</v>
      </c>
      <c r="L20" s="138"/>
      <c r="M20" s="171">
        <f>'(붙임2)24년12월농가수'!BZ20</f>
        <v>0</v>
      </c>
      <c r="N20" s="172">
        <f>'(붙임3)24년12월 마리수'!CL19</f>
        <v>0</v>
      </c>
      <c r="O20" s="132">
        <f>'(붙임2)24년12월농가수'!CM20</f>
        <v>0</v>
      </c>
      <c r="P20" s="134">
        <f>'(붙임3)24년12월 마리수'!CY19</f>
        <v>0</v>
      </c>
      <c r="Q20" s="135">
        <f>'(붙임2)24년12월농가수'!CZ20</f>
        <v>0</v>
      </c>
      <c r="R20" s="117">
        <f>'(붙임3)24년12월 마리수'!DL19</f>
        <v>0</v>
      </c>
      <c r="S20" s="132">
        <f>'(붙임2)24년12월농가수'!DS20</f>
        <v>0</v>
      </c>
      <c r="T20" s="134">
        <f>'(붙임3)24년12월 마리수'!DV19</f>
        <v>0</v>
      </c>
      <c r="U20" s="135"/>
      <c r="V20" s="131"/>
      <c r="W20" s="132">
        <f>'(붙임2)24년12월농가수'!CZ40</f>
        <v>0</v>
      </c>
      <c r="X20" s="163">
        <f>'(붙임2)24년12월농가수'!DI40</f>
        <v>0</v>
      </c>
      <c r="Y20" s="138"/>
      <c r="Z20" s="132">
        <f>'(붙임2)24년12월농가수'!EK20</f>
        <v>0</v>
      </c>
      <c r="AA20" s="134">
        <f>'(붙임2)24년12월농가수'!ES20</f>
        <v>0</v>
      </c>
      <c r="AB20" s="135">
        <f>'(붙임2)24년12월농가수'!FB20</f>
        <v>0</v>
      </c>
      <c r="AC20" s="131">
        <f>'(붙임2)24년12월농가수'!FJ20</f>
        <v>0</v>
      </c>
      <c r="AD20" s="132">
        <f>'(붙임2)24년12월농가수'!B40</f>
        <v>0</v>
      </c>
      <c r="AE20" s="134">
        <f>'(붙임3)24년12월 마리수'!B39</f>
        <v>0</v>
      </c>
      <c r="AF20" s="135">
        <f>'(붙임2)24년12월농가수'!O40</f>
        <v>0</v>
      </c>
      <c r="AG20" s="131">
        <f>'(붙임3)24년12월 마리수'!P39</f>
        <v>0</v>
      </c>
      <c r="AH20" s="138"/>
      <c r="AI20" s="132">
        <f>'(붙임2)24년12월농가수'!AB40</f>
        <v>0</v>
      </c>
      <c r="AJ20" s="134">
        <f>'(붙임2)24년12월농가수'!AJ40</f>
        <v>0</v>
      </c>
      <c r="AK20" s="135">
        <f>'(붙임2)24년12월농가수'!BI40</f>
        <v>0</v>
      </c>
      <c r="AL20" s="131">
        <f>'(붙임2)24년12월농가수'!BQ40</f>
        <v>0</v>
      </c>
      <c r="AM20" s="132">
        <f>'(붙임2)24년12월농가수'!BZ40</f>
        <v>0</v>
      </c>
      <c r="AN20" s="134">
        <f>'(붙임3)24년12월 마리수'!CL39</f>
        <v>0</v>
      </c>
      <c r="AO20" s="135">
        <f>'(붙임2)24년12월농가수'!CM40</f>
        <v>0</v>
      </c>
      <c r="AP20" s="131">
        <f>'(붙임3)24년12월 마리수'!CY39</f>
        <v>0</v>
      </c>
      <c r="AQ20" s="132">
        <f>'(붙임2)24년12월농가수'!DS40</f>
        <v>0</v>
      </c>
      <c r="AR20" s="131">
        <f>'(붙임3)24년12월 마리수'!DL39</f>
        <v>0</v>
      </c>
    </row>
    <row r="21" spans="1:44" ht="37.5" customHeight="1">
      <c r="B21" s="325" t="s">
        <v>522</v>
      </c>
      <c r="C21" s="326"/>
      <c r="D21" s="326"/>
      <c r="E21" s="326"/>
      <c r="F21" s="326"/>
      <c r="G21" s="326"/>
      <c r="H21" s="326"/>
      <c r="I21" s="326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</row>
  </sheetData>
  <mergeCells count="28">
    <mergeCell ref="AQ4:AR4"/>
    <mergeCell ref="AB4:AC4"/>
    <mergeCell ref="AO4:AP4"/>
    <mergeCell ref="AD4:AE4"/>
    <mergeCell ref="AF4:AG4"/>
    <mergeCell ref="AH4:AH5"/>
    <mergeCell ref="AM4:AN4"/>
    <mergeCell ref="AI4:AJ4"/>
    <mergeCell ref="AK4:AL4"/>
    <mergeCell ref="J4:K4"/>
    <mergeCell ref="U4:V4"/>
    <mergeCell ref="W4:X4"/>
    <mergeCell ref="Y4:Y5"/>
    <mergeCell ref="Z4:AA4"/>
    <mergeCell ref="O4:P4"/>
    <mergeCell ref="Q4:R4"/>
    <mergeCell ref="S4:T4"/>
    <mergeCell ref="L4:L5"/>
    <mergeCell ref="A2:K2"/>
    <mergeCell ref="B21:I21"/>
    <mergeCell ref="M4:N4"/>
    <mergeCell ref="N2:AB2"/>
    <mergeCell ref="AC2:AP2"/>
    <mergeCell ref="A4:A5"/>
    <mergeCell ref="B4:C4"/>
    <mergeCell ref="D4:E4"/>
    <mergeCell ref="F4:G4"/>
    <mergeCell ref="H4:I4"/>
  </mergeCells>
  <phoneticPr fontId="2" type="noConversion"/>
  <printOptions horizontalCentered="1"/>
  <pageMargins left="0.47244094488188981" right="0.47244094488188981" top="0.59055118110236227" bottom="0.39370078740157483" header="0" footer="0"/>
  <pageSetup paperSize="9" orientation="landscape" r:id="rId1"/>
  <headerFooter alignWithMargins="0"/>
  <colBreaks count="2" manualBreakCount="2">
    <brk id="24" max="22" man="1"/>
    <brk id="33" max="2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60"/>
  <sheetViews>
    <sheetView view="pageBreakPreview" zoomScale="55" zoomScaleNormal="50" zoomScaleSheetLayoutView="55" workbookViewId="0">
      <selection activeCell="U10" sqref="U10"/>
    </sheetView>
  </sheetViews>
  <sheetFormatPr defaultRowHeight="13.5"/>
  <cols>
    <col min="1" max="103" width="10.77734375" customWidth="1"/>
    <col min="104" max="121" width="9.88671875" customWidth="1"/>
    <col min="122" max="135" width="10.77734375" customWidth="1"/>
    <col min="136" max="139" width="9.77734375" customWidth="1"/>
    <col min="140" max="173" width="10.77734375" customWidth="1"/>
  </cols>
  <sheetData>
    <row r="1" spans="1:173" ht="47.25" customHeight="1">
      <c r="A1" s="350" t="s">
        <v>122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88" t="s">
        <v>123</v>
      </c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90"/>
      <c r="AA1" s="350" t="s">
        <v>124</v>
      </c>
      <c r="AB1" s="351"/>
      <c r="AC1" s="351"/>
      <c r="AD1" s="351"/>
      <c r="AE1" s="351"/>
      <c r="AF1" s="351"/>
      <c r="AG1" s="351"/>
      <c r="AH1" s="351"/>
      <c r="AI1" s="351"/>
      <c r="AJ1" s="351"/>
      <c r="AK1" s="351"/>
      <c r="AL1" s="351"/>
      <c r="AM1" s="351"/>
      <c r="AN1" s="351"/>
      <c r="AO1" s="352"/>
      <c r="AP1" s="352"/>
      <c r="AQ1" s="352"/>
      <c r="AR1" s="350" t="s">
        <v>125</v>
      </c>
      <c r="AS1" s="352"/>
      <c r="AT1" s="352"/>
      <c r="AU1" s="352"/>
      <c r="AV1" s="352"/>
      <c r="AW1" s="352"/>
      <c r="AX1" s="352"/>
      <c r="AY1" s="352"/>
      <c r="AZ1" s="352"/>
      <c r="BA1" s="352"/>
      <c r="BB1" s="352"/>
      <c r="BC1" s="352"/>
      <c r="BD1" s="352"/>
      <c r="BE1" s="352"/>
      <c r="BF1" s="352"/>
      <c r="BG1" s="352"/>
      <c r="BH1" s="398" t="s">
        <v>316</v>
      </c>
      <c r="BI1" s="398"/>
      <c r="BJ1" s="398"/>
      <c r="BK1" s="398"/>
      <c r="BL1" s="398"/>
      <c r="BM1" s="398"/>
      <c r="BN1" s="398"/>
      <c r="BO1" s="398"/>
      <c r="BP1" s="398"/>
      <c r="BQ1" s="398"/>
      <c r="BR1" s="398"/>
      <c r="BS1" s="398"/>
      <c r="BT1" s="398"/>
      <c r="BU1" s="398"/>
      <c r="BV1" s="398"/>
      <c r="BW1" s="398"/>
      <c r="BX1" s="398"/>
      <c r="BY1" s="350" t="s">
        <v>365</v>
      </c>
      <c r="BZ1" s="351"/>
      <c r="CA1" s="351"/>
      <c r="CB1" s="351"/>
      <c r="CC1" s="351"/>
      <c r="CD1" s="351"/>
      <c r="CE1" s="351"/>
      <c r="CF1" s="351"/>
      <c r="CG1" s="351"/>
      <c r="CH1" s="351"/>
      <c r="CI1" s="351"/>
      <c r="CJ1" s="351"/>
      <c r="CK1" s="351"/>
      <c r="CL1" s="350" t="s">
        <v>126</v>
      </c>
      <c r="CM1" s="351"/>
      <c r="CN1" s="351"/>
      <c r="CO1" s="351"/>
      <c r="CP1" s="351"/>
      <c r="CQ1" s="351"/>
      <c r="CR1" s="351"/>
      <c r="CS1" s="351"/>
      <c r="CT1" s="351"/>
      <c r="CU1" s="351"/>
      <c r="CV1" s="351"/>
      <c r="CW1" s="351"/>
      <c r="CX1" s="351"/>
      <c r="CY1" s="350" t="s">
        <v>127</v>
      </c>
      <c r="CZ1" s="352"/>
      <c r="DA1" s="352"/>
      <c r="DB1" s="352"/>
      <c r="DC1" s="352"/>
      <c r="DD1" s="352"/>
      <c r="DE1" s="352"/>
      <c r="DF1" s="352"/>
      <c r="DG1" s="352"/>
      <c r="DH1" s="352"/>
      <c r="DI1" s="352"/>
      <c r="DJ1" s="352"/>
      <c r="DK1" s="352"/>
      <c r="DL1" s="352"/>
      <c r="DM1" s="352"/>
      <c r="DN1" s="352"/>
      <c r="DO1" s="352"/>
      <c r="DP1" s="352"/>
      <c r="DQ1" s="352"/>
      <c r="DR1" s="350" t="s">
        <v>128</v>
      </c>
      <c r="DS1" s="350"/>
      <c r="DT1" s="350"/>
      <c r="DU1" s="350"/>
      <c r="DV1" s="350"/>
      <c r="DW1" s="350"/>
      <c r="DX1" s="350"/>
      <c r="DY1" s="350"/>
      <c r="DZ1" s="350"/>
      <c r="EA1" s="350"/>
      <c r="EB1" s="350"/>
      <c r="EC1" s="350"/>
      <c r="ED1" s="350"/>
      <c r="EE1" s="350"/>
      <c r="EF1" s="350"/>
      <c r="EG1" s="350"/>
      <c r="EH1" s="350"/>
      <c r="EI1" s="350"/>
      <c r="EJ1" s="351" t="s">
        <v>317</v>
      </c>
      <c r="EK1" s="351"/>
      <c r="EL1" s="351"/>
      <c r="EM1" s="351"/>
      <c r="EN1" s="351"/>
      <c r="EO1" s="351"/>
      <c r="EP1" s="351"/>
      <c r="EQ1" s="351"/>
      <c r="ER1" s="351"/>
      <c r="ES1" s="351"/>
      <c r="ET1" s="351"/>
      <c r="EU1" s="351"/>
      <c r="EV1" s="351"/>
      <c r="EW1" s="351"/>
      <c r="EX1" s="351"/>
      <c r="EY1" s="351"/>
      <c r="EZ1" s="351"/>
      <c r="FA1" s="351" t="s">
        <v>319</v>
      </c>
      <c r="FB1" s="351"/>
      <c r="FC1" s="351"/>
      <c r="FD1" s="351"/>
      <c r="FE1" s="351"/>
      <c r="FF1" s="351"/>
      <c r="FG1" s="351"/>
      <c r="FH1" s="351"/>
      <c r="FI1" s="351"/>
      <c r="FJ1" s="351"/>
      <c r="FK1" s="351"/>
      <c r="FL1" s="351"/>
      <c r="FM1" s="351"/>
      <c r="FN1" s="351"/>
      <c r="FO1" s="351"/>
      <c r="FP1" s="351"/>
      <c r="FQ1" s="351"/>
    </row>
    <row r="2" spans="1:173" ht="32.450000000000003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91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90"/>
      <c r="AA2" s="351"/>
      <c r="AB2" s="351"/>
      <c r="AC2" s="351"/>
      <c r="AD2" s="351"/>
      <c r="AE2" s="351"/>
      <c r="AF2" s="351"/>
      <c r="AG2" s="351"/>
      <c r="AH2" s="351"/>
      <c r="AI2" s="351"/>
      <c r="AJ2" s="351"/>
      <c r="AK2" s="351"/>
      <c r="AL2" s="351"/>
      <c r="AM2" s="351"/>
      <c r="AN2" s="351"/>
      <c r="AO2" s="352"/>
      <c r="AP2" s="352"/>
      <c r="AQ2" s="352"/>
      <c r="AR2" s="352"/>
      <c r="AS2" s="352"/>
      <c r="AT2" s="352"/>
      <c r="AU2" s="352"/>
      <c r="AV2" s="352"/>
      <c r="AW2" s="352"/>
      <c r="AX2" s="352"/>
      <c r="AY2" s="352"/>
      <c r="AZ2" s="352"/>
      <c r="BA2" s="352"/>
      <c r="BB2" s="352"/>
      <c r="BC2" s="352"/>
      <c r="BD2" s="352"/>
      <c r="BE2" s="352"/>
      <c r="BF2" s="352"/>
      <c r="BG2" s="352"/>
      <c r="BH2" s="398"/>
      <c r="BI2" s="398"/>
      <c r="BJ2" s="398"/>
      <c r="BK2" s="398"/>
      <c r="BL2" s="398"/>
      <c r="BM2" s="398"/>
      <c r="BN2" s="398"/>
      <c r="BO2" s="398"/>
      <c r="BP2" s="398"/>
      <c r="BQ2" s="398"/>
      <c r="BR2" s="398"/>
      <c r="BS2" s="398"/>
      <c r="BT2" s="398"/>
      <c r="BU2" s="398"/>
      <c r="BV2" s="398"/>
      <c r="BW2" s="398"/>
      <c r="BX2" s="398"/>
      <c r="BY2" s="351"/>
      <c r="BZ2" s="351"/>
      <c r="CA2" s="351"/>
      <c r="CB2" s="351"/>
      <c r="CC2" s="351"/>
      <c r="CD2" s="351"/>
      <c r="CE2" s="351"/>
      <c r="CF2" s="351"/>
      <c r="CG2" s="351"/>
      <c r="CH2" s="351"/>
      <c r="CI2" s="351"/>
      <c r="CJ2" s="351"/>
      <c r="CK2" s="351"/>
      <c r="CL2" s="351"/>
      <c r="CM2" s="351"/>
      <c r="CN2" s="351"/>
      <c r="CO2" s="351"/>
      <c r="CP2" s="351"/>
      <c r="CQ2" s="351"/>
      <c r="CR2" s="351"/>
      <c r="CS2" s="351"/>
      <c r="CT2" s="351"/>
      <c r="CU2" s="351"/>
      <c r="CV2" s="351"/>
      <c r="CW2" s="351"/>
      <c r="CX2" s="351"/>
      <c r="CY2" s="352"/>
      <c r="CZ2" s="352"/>
      <c r="DA2" s="352"/>
      <c r="DB2" s="352"/>
      <c r="DC2" s="352"/>
      <c r="DD2" s="352"/>
      <c r="DE2" s="352"/>
      <c r="DF2" s="352"/>
      <c r="DG2" s="352"/>
      <c r="DH2" s="352"/>
      <c r="DI2" s="352"/>
      <c r="DJ2" s="352"/>
      <c r="DK2" s="352"/>
      <c r="DL2" s="352"/>
      <c r="DM2" s="352"/>
      <c r="DN2" s="352"/>
      <c r="DO2" s="352"/>
      <c r="DP2" s="352"/>
      <c r="DQ2" s="352"/>
      <c r="DR2" s="350"/>
      <c r="DS2" s="350"/>
      <c r="DT2" s="350"/>
      <c r="DU2" s="350"/>
      <c r="DV2" s="350"/>
      <c r="DW2" s="350"/>
      <c r="DX2" s="350"/>
      <c r="DY2" s="350"/>
      <c r="DZ2" s="350"/>
      <c r="EA2" s="350"/>
      <c r="EB2" s="350"/>
      <c r="EC2" s="350"/>
      <c r="ED2" s="350"/>
      <c r="EE2" s="350"/>
      <c r="EF2" s="350"/>
      <c r="EG2" s="350"/>
      <c r="EH2" s="350"/>
      <c r="EI2" s="350"/>
      <c r="EJ2" s="351"/>
      <c r="EK2" s="351"/>
      <c r="EL2" s="351"/>
      <c r="EM2" s="351"/>
      <c r="EN2" s="351"/>
      <c r="EO2" s="351"/>
      <c r="EP2" s="351"/>
      <c r="EQ2" s="351"/>
      <c r="ER2" s="351"/>
      <c r="ES2" s="351"/>
      <c r="ET2" s="351"/>
      <c r="EU2" s="351"/>
      <c r="EV2" s="351"/>
      <c r="EW2" s="351"/>
      <c r="EX2" s="351"/>
      <c r="EY2" s="351"/>
      <c r="EZ2" s="351"/>
      <c r="FA2" s="351"/>
      <c r="FB2" s="351"/>
      <c r="FC2" s="351"/>
      <c r="FD2" s="351"/>
      <c r="FE2" s="351"/>
      <c r="FF2" s="351"/>
      <c r="FG2" s="351"/>
      <c r="FH2" s="351"/>
      <c r="FI2" s="351"/>
      <c r="FJ2" s="351"/>
      <c r="FK2" s="351"/>
      <c r="FL2" s="351"/>
      <c r="FM2" s="351"/>
      <c r="FN2" s="351"/>
      <c r="FO2" s="351"/>
      <c r="FP2" s="351"/>
      <c r="FQ2" s="351"/>
    </row>
    <row r="3" spans="1:173" ht="27" customHeight="1">
      <c r="A3" s="344" t="s">
        <v>129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92" t="s">
        <v>130</v>
      </c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4"/>
      <c r="AA3" s="344" t="s">
        <v>131</v>
      </c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59"/>
      <c r="AP3" s="359"/>
      <c r="AQ3" s="359"/>
      <c r="AR3" s="344" t="s">
        <v>132</v>
      </c>
      <c r="AS3" s="359"/>
      <c r="AT3" s="359"/>
      <c r="AU3" s="359"/>
      <c r="AV3" s="359"/>
      <c r="AW3" s="359"/>
      <c r="AX3" s="359"/>
      <c r="AY3" s="359"/>
      <c r="AZ3" s="359"/>
      <c r="BA3" s="359"/>
      <c r="BB3" s="359"/>
      <c r="BC3" s="359"/>
      <c r="BD3" s="359"/>
      <c r="BE3" s="359"/>
      <c r="BF3" s="359"/>
      <c r="BG3" s="359"/>
      <c r="BH3" s="387" t="s">
        <v>315</v>
      </c>
      <c r="BI3" s="387"/>
      <c r="BJ3" s="387"/>
      <c r="BK3" s="387"/>
      <c r="BL3" s="387"/>
      <c r="BM3" s="387"/>
      <c r="BN3" s="387"/>
      <c r="BO3" s="387"/>
      <c r="BP3" s="387"/>
      <c r="BQ3" s="387"/>
      <c r="BR3" s="387"/>
      <c r="BS3" s="387"/>
      <c r="BT3" s="387"/>
      <c r="BU3" s="387"/>
      <c r="BV3" s="387"/>
      <c r="BW3" s="387"/>
      <c r="BX3" s="387"/>
      <c r="BY3" s="344" t="s">
        <v>366</v>
      </c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44" t="s">
        <v>133</v>
      </c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44" t="s">
        <v>519</v>
      </c>
      <c r="CZ3" s="359"/>
      <c r="DA3" s="359"/>
      <c r="DB3" s="359"/>
      <c r="DC3" s="359"/>
      <c r="DD3" s="359"/>
      <c r="DE3" s="359"/>
      <c r="DF3" s="359"/>
      <c r="DG3" s="359"/>
      <c r="DH3" s="359"/>
      <c r="DI3" s="359"/>
      <c r="DJ3" s="359"/>
      <c r="DK3" s="359"/>
      <c r="DL3" s="359"/>
      <c r="DM3" s="359"/>
      <c r="DN3" s="359"/>
      <c r="DO3" s="359"/>
      <c r="DP3" s="359"/>
      <c r="DQ3" s="359"/>
      <c r="DR3" s="344" t="s">
        <v>134</v>
      </c>
      <c r="DS3" s="344"/>
      <c r="DT3" s="344"/>
      <c r="DU3" s="344"/>
      <c r="DV3" s="344"/>
      <c r="DW3" s="344"/>
      <c r="DX3" s="344"/>
      <c r="DY3" s="344"/>
      <c r="DZ3" s="344"/>
      <c r="EA3" s="344"/>
      <c r="EB3" s="344"/>
      <c r="EC3" s="344"/>
      <c r="ED3" s="344"/>
      <c r="EE3" s="344"/>
      <c r="EF3" s="344"/>
      <c r="EG3" s="344"/>
      <c r="EH3" s="344"/>
      <c r="EI3" s="344"/>
      <c r="EJ3" s="57" t="s">
        <v>318</v>
      </c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387" t="s">
        <v>320</v>
      </c>
      <c r="FB3" s="387"/>
      <c r="FC3" s="387"/>
      <c r="FD3" s="387"/>
      <c r="FE3" s="387"/>
      <c r="FF3" s="387"/>
      <c r="FG3" s="387"/>
      <c r="FH3" s="387"/>
      <c r="FI3" s="387"/>
      <c r="FJ3" s="387"/>
      <c r="FK3" s="387"/>
      <c r="FL3" s="387"/>
      <c r="FM3" s="387"/>
      <c r="FN3" s="387"/>
      <c r="FO3" s="387"/>
      <c r="FP3" s="387"/>
      <c r="FQ3" s="387"/>
    </row>
    <row r="4" spans="1:173" ht="30.75" customHeight="1" thickBot="1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95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7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99"/>
      <c r="AP4" s="399"/>
      <c r="AQ4" s="399"/>
      <c r="AR4" s="399"/>
      <c r="AS4" s="399"/>
      <c r="AT4" s="400"/>
      <c r="AU4" s="400"/>
      <c r="AV4" s="399"/>
      <c r="AW4" s="399"/>
      <c r="AX4" s="399"/>
      <c r="AY4" s="399"/>
      <c r="AZ4" s="399"/>
      <c r="BA4" s="399"/>
      <c r="BB4" s="399"/>
      <c r="BC4" s="399"/>
      <c r="BD4" s="399"/>
      <c r="BE4" s="399"/>
      <c r="BF4" s="399"/>
      <c r="BG4" s="399"/>
      <c r="BH4" s="404"/>
      <c r="BI4" s="404"/>
      <c r="BJ4" s="405"/>
      <c r="BK4" s="405"/>
      <c r="BL4" s="405"/>
      <c r="BM4" s="404"/>
      <c r="BN4" s="404"/>
      <c r="BO4" s="404"/>
      <c r="BP4" s="404"/>
      <c r="BQ4" s="404"/>
      <c r="BR4" s="404"/>
      <c r="BS4" s="404"/>
      <c r="BT4" s="404"/>
      <c r="BU4" s="404"/>
      <c r="BV4" s="404"/>
      <c r="BW4" s="405"/>
      <c r="BX4" s="405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402" t="s">
        <v>437</v>
      </c>
      <c r="CZ4" s="347" t="s">
        <v>135</v>
      </c>
      <c r="DA4" s="349"/>
      <c r="DB4" s="349"/>
      <c r="DC4" s="349"/>
      <c r="DD4" s="349"/>
      <c r="DE4" s="349"/>
      <c r="DF4" s="349"/>
      <c r="DG4" s="348"/>
      <c r="DH4" s="81"/>
      <c r="DI4" s="406"/>
      <c r="DJ4" s="406"/>
      <c r="DK4" s="406"/>
      <c r="DL4" s="406"/>
      <c r="DM4" s="406"/>
      <c r="DN4" s="406"/>
      <c r="DO4" s="406"/>
      <c r="DP4" s="406"/>
      <c r="DQ4" s="406"/>
      <c r="DR4" s="383"/>
      <c r="DS4" s="383"/>
      <c r="DT4" s="383"/>
      <c r="DU4" s="383"/>
      <c r="DV4" s="383"/>
      <c r="DW4" s="383"/>
      <c r="DX4" s="383"/>
      <c r="DY4" s="383"/>
      <c r="DZ4" s="383"/>
      <c r="EA4" s="383"/>
      <c r="EB4" s="383"/>
      <c r="EC4" s="383"/>
      <c r="ED4" s="383"/>
      <c r="EE4" s="383"/>
      <c r="EF4" s="383"/>
      <c r="EG4" s="383"/>
      <c r="EH4" s="383"/>
      <c r="EI4" s="383"/>
      <c r="EJ4" s="357" t="s">
        <v>437</v>
      </c>
      <c r="EK4" s="425" t="s">
        <v>349</v>
      </c>
      <c r="EL4" s="385"/>
      <c r="EM4" s="385"/>
      <c r="EN4" s="385"/>
      <c r="EO4" s="385"/>
      <c r="EP4" s="385"/>
      <c r="EQ4" s="385"/>
      <c r="ER4" s="385"/>
      <c r="ES4" s="384" t="s">
        <v>350</v>
      </c>
      <c r="ET4" s="385"/>
      <c r="EU4" s="385"/>
      <c r="EV4" s="385"/>
      <c r="EW4" s="385"/>
      <c r="EX4" s="385"/>
      <c r="EY4" s="385"/>
      <c r="EZ4" s="386"/>
      <c r="FA4" s="357" t="s">
        <v>437</v>
      </c>
      <c r="FB4" s="370" t="s">
        <v>349</v>
      </c>
      <c r="FC4" s="371"/>
      <c r="FD4" s="371"/>
      <c r="FE4" s="371"/>
      <c r="FF4" s="371"/>
      <c r="FG4" s="371"/>
      <c r="FH4" s="371"/>
      <c r="FI4" s="371"/>
      <c r="FJ4" s="422" t="s">
        <v>351</v>
      </c>
      <c r="FK4" s="371"/>
      <c r="FL4" s="371"/>
      <c r="FM4" s="371"/>
      <c r="FN4" s="371"/>
      <c r="FO4" s="371"/>
      <c r="FP4" s="371"/>
      <c r="FQ4" s="423"/>
    </row>
    <row r="5" spans="1:173" s="1" customFormat="1" ht="42" customHeight="1">
      <c r="A5" s="3" t="s">
        <v>438</v>
      </c>
      <c r="B5" s="3" t="s">
        <v>137</v>
      </c>
      <c r="C5" s="3" t="s">
        <v>244</v>
      </c>
      <c r="D5" s="3" t="s">
        <v>245</v>
      </c>
      <c r="E5" s="3" t="s">
        <v>291</v>
      </c>
      <c r="F5" s="3" t="s">
        <v>294</v>
      </c>
      <c r="G5" s="3" t="s">
        <v>295</v>
      </c>
      <c r="H5" s="3" t="s">
        <v>292</v>
      </c>
      <c r="I5" s="3" t="s">
        <v>296</v>
      </c>
      <c r="J5" s="9" t="s">
        <v>248</v>
      </c>
      <c r="K5" s="9" t="s">
        <v>249</v>
      </c>
      <c r="L5" s="9" t="s">
        <v>297</v>
      </c>
      <c r="M5" s="9" t="s">
        <v>143</v>
      </c>
      <c r="N5" s="3" t="s">
        <v>437</v>
      </c>
      <c r="O5" s="3" t="s">
        <v>137</v>
      </c>
      <c r="P5" s="3" t="s">
        <v>244</v>
      </c>
      <c r="Q5" s="3" t="s">
        <v>245</v>
      </c>
      <c r="R5" s="3" t="s">
        <v>291</v>
      </c>
      <c r="S5" s="3" t="s">
        <v>294</v>
      </c>
      <c r="T5" s="3" t="s">
        <v>295</v>
      </c>
      <c r="U5" s="3" t="s">
        <v>292</v>
      </c>
      <c r="V5" s="3" t="s">
        <v>296</v>
      </c>
      <c r="W5" s="9" t="s">
        <v>248</v>
      </c>
      <c r="X5" s="9" t="s">
        <v>249</v>
      </c>
      <c r="Y5" s="9" t="s">
        <v>297</v>
      </c>
      <c r="Z5" s="9" t="s">
        <v>143</v>
      </c>
      <c r="AA5" s="3" t="s">
        <v>437</v>
      </c>
      <c r="AB5" s="3" t="s">
        <v>137</v>
      </c>
      <c r="AC5" s="3" t="s">
        <v>144</v>
      </c>
      <c r="AD5" s="3" t="s">
        <v>138</v>
      </c>
      <c r="AE5" s="3" t="s">
        <v>139</v>
      </c>
      <c r="AF5" s="3" t="s">
        <v>140</v>
      </c>
      <c r="AG5" s="3" t="s">
        <v>141</v>
      </c>
      <c r="AH5" s="3" t="s">
        <v>142</v>
      </c>
      <c r="AI5" s="9" t="s">
        <v>145</v>
      </c>
      <c r="AJ5" s="9" t="s">
        <v>146</v>
      </c>
      <c r="AK5" s="9" t="s">
        <v>147</v>
      </c>
      <c r="AL5" s="9" t="s">
        <v>298</v>
      </c>
      <c r="AM5" s="9" t="s">
        <v>148</v>
      </c>
      <c r="AN5" s="9" t="s">
        <v>149</v>
      </c>
      <c r="AO5" s="2" t="s">
        <v>150</v>
      </c>
      <c r="AP5" s="2" t="s">
        <v>151</v>
      </c>
      <c r="AQ5" s="2" t="s">
        <v>227</v>
      </c>
      <c r="AR5" s="3" t="s">
        <v>437</v>
      </c>
      <c r="AS5" s="266" t="s">
        <v>137</v>
      </c>
      <c r="AT5" s="274" t="s">
        <v>508</v>
      </c>
      <c r="AU5" s="275" t="s">
        <v>507</v>
      </c>
      <c r="AV5" s="270" t="s">
        <v>152</v>
      </c>
      <c r="AW5" s="2" t="s">
        <v>153</v>
      </c>
      <c r="AX5" s="2" t="s">
        <v>154</v>
      </c>
      <c r="AY5" s="2" t="s">
        <v>155</v>
      </c>
      <c r="AZ5" s="2" t="s">
        <v>156</v>
      </c>
      <c r="BA5" s="2" t="s">
        <v>157</v>
      </c>
      <c r="BB5" s="2" t="s">
        <v>45</v>
      </c>
      <c r="BC5" s="2" t="s">
        <v>439</v>
      </c>
      <c r="BD5" s="2" t="s">
        <v>440</v>
      </c>
      <c r="BE5" s="2" t="s">
        <v>441</v>
      </c>
      <c r="BF5" s="2" t="s">
        <v>442</v>
      </c>
      <c r="BG5" s="25" t="s">
        <v>158</v>
      </c>
      <c r="BH5" s="3" t="s">
        <v>437</v>
      </c>
      <c r="BI5" s="266" t="s">
        <v>35</v>
      </c>
      <c r="BJ5" s="283" t="s">
        <v>509</v>
      </c>
      <c r="BK5" s="298" t="s">
        <v>511</v>
      </c>
      <c r="BL5" s="293" t="s">
        <v>512</v>
      </c>
      <c r="BM5" s="104" t="s">
        <v>99</v>
      </c>
      <c r="BN5" s="9" t="s">
        <v>50</v>
      </c>
      <c r="BO5" s="9" t="s">
        <v>100</v>
      </c>
      <c r="BP5" s="9" t="s">
        <v>261</v>
      </c>
      <c r="BQ5" s="9" t="s">
        <v>101</v>
      </c>
      <c r="BR5" s="9" t="s">
        <v>102</v>
      </c>
      <c r="BS5" s="9" t="s">
        <v>103</v>
      </c>
      <c r="BT5" s="2" t="s">
        <v>262</v>
      </c>
      <c r="BU5" s="2" t="s">
        <v>263</v>
      </c>
      <c r="BV5" s="9" t="s">
        <v>176</v>
      </c>
      <c r="BW5" s="342" t="s">
        <v>91</v>
      </c>
      <c r="BX5" s="343"/>
      <c r="BY5" s="6" t="s">
        <v>437</v>
      </c>
      <c r="BZ5" s="3" t="s">
        <v>137</v>
      </c>
      <c r="CA5" s="3" t="s">
        <v>144</v>
      </c>
      <c r="CB5" s="3" t="s">
        <v>138</v>
      </c>
      <c r="CC5" s="3" t="s">
        <v>139</v>
      </c>
      <c r="CD5" s="3" t="s">
        <v>140</v>
      </c>
      <c r="CE5" s="3" t="s">
        <v>141</v>
      </c>
      <c r="CF5" s="3" t="s">
        <v>142</v>
      </c>
      <c r="CG5" s="9" t="s">
        <v>159</v>
      </c>
      <c r="CH5" s="9" t="s">
        <v>146</v>
      </c>
      <c r="CI5" s="9" t="s">
        <v>147</v>
      </c>
      <c r="CJ5" s="9" t="s">
        <v>160</v>
      </c>
      <c r="CK5" s="9" t="s">
        <v>161</v>
      </c>
      <c r="CL5" s="3" t="s">
        <v>437</v>
      </c>
      <c r="CM5" s="3" t="s">
        <v>137</v>
      </c>
      <c r="CN5" s="3" t="s">
        <v>144</v>
      </c>
      <c r="CO5" s="3" t="s">
        <v>138</v>
      </c>
      <c r="CP5" s="3" t="s">
        <v>139</v>
      </c>
      <c r="CQ5" s="3" t="s">
        <v>140</v>
      </c>
      <c r="CR5" s="3" t="s">
        <v>141</v>
      </c>
      <c r="CS5" s="3" t="s">
        <v>142</v>
      </c>
      <c r="CT5" s="9" t="s">
        <v>159</v>
      </c>
      <c r="CU5" s="9" t="s">
        <v>146</v>
      </c>
      <c r="CV5" s="9" t="s">
        <v>147</v>
      </c>
      <c r="CW5" s="9" t="s">
        <v>265</v>
      </c>
      <c r="CX5" s="9" t="s">
        <v>161</v>
      </c>
      <c r="CY5" s="403"/>
      <c r="CZ5" s="3" t="s">
        <v>137</v>
      </c>
      <c r="DA5" s="9" t="s">
        <v>162</v>
      </c>
      <c r="DB5" s="9" t="s">
        <v>163</v>
      </c>
      <c r="DC5" s="9" t="s">
        <v>164</v>
      </c>
      <c r="DD5" s="9" t="s">
        <v>165</v>
      </c>
      <c r="DE5" s="9" t="s">
        <v>166</v>
      </c>
      <c r="DF5" s="9" t="s">
        <v>167</v>
      </c>
      <c r="DG5" s="9" t="s">
        <v>520</v>
      </c>
      <c r="DH5" s="82"/>
      <c r="DI5" s="73"/>
      <c r="DJ5" s="82"/>
      <c r="DK5" s="82"/>
      <c r="DL5" s="82"/>
      <c r="DM5" s="82"/>
      <c r="DN5" s="82"/>
      <c r="DO5" s="82"/>
      <c r="DP5" s="82"/>
      <c r="DQ5" s="82"/>
      <c r="DR5" s="6" t="s">
        <v>437</v>
      </c>
      <c r="DS5" s="3" t="s">
        <v>137</v>
      </c>
      <c r="DT5" s="3" t="s">
        <v>162</v>
      </c>
      <c r="DU5" s="3" t="s">
        <v>139</v>
      </c>
      <c r="DV5" s="9" t="s">
        <v>346</v>
      </c>
      <c r="DW5" s="9" t="s">
        <v>345</v>
      </c>
      <c r="DX5" s="9" t="s">
        <v>168</v>
      </c>
      <c r="DY5" s="9" t="s">
        <v>169</v>
      </c>
      <c r="DZ5" s="9" t="s">
        <v>170</v>
      </c>
      <c r="EA5" s="9" t="s">
        <v>171</v>
      </c>
      <c r="EB5" s="9" t="s">
        <v>172</v>
      </c>
      <c r="EC5" s="9" t="s">
        <v>173</v>
      </c>
      <c r="ED5" s="22" t="s">
        <v>174</v>
      </c>
      <c r="EE5" s="41" t="s">
        <v>266</v>
      </c>
      <c r="EF5" s="347" t="s">
        <v>175</v>
      </c>
      <c r="EG5" s="349"/>
      <c r="EH5" s="349"/>
      <c r="EI5" s="382"/>
      <c r="EJ5" s="379"/>
      <c r="EK5" s="3" t="s">
        <v>137</v>
      </c>
      <c r="EL5" s="3" t="s">
        <v>162</v>
      </c>
      <c r="EM5" s="3" t="s">
        <v>163</v>
      </c>
      <c r="EN5" s="9" t="s">
        <v>168</v>
      </c>
      <c r="EO5" s="9" t="s">
        <v>169</v>
      </c>
      <c r="EP5" s="9" t="s">
        <v>177</v>
      </c>
      <c r="EQ5" s="22" t="s">
        <v>178</v>
      </c>
      <c r="ER5" s="229" t="s">
        <v>179</v>
      </c>
      <c r="ES5" s="151" t="s">
        <v>137</v>
      </c>
      <c r="ET5" s="3" t="s">
        <v>162</v>
      </c>
      <c r="EU5" s="3" t="s">
        <v>163</v>
      </c>
      <c r="EV5" s="9" t="s">
        <v>168</v>
      </c>
      <c r="EW5" s="9" t="s">
        <v>169</v>
      </c>
      <c r="EX5" s="9" t="s">
        <v>177</v>
      </c>
      <c r="EY5" s="22" t="s">
        <v>178</v>
      </c>
      <c r="EZ5" s="12" t="s">
        <v>179</v>
      </c>
      <c r="FA5" s="379"/>
      <c r="FB5" s="3" t="s">
        <v>137</v>
      </c>
      <c r="FC5" s="3" t="s">
        <v>162</v>
      </c>
      <c r="FD5" s="3" t="s">
        <v>163</v>
      </c>
      <c r="FE5" s="9" t="s">
        <v>168</v>
      </c>
      <c r="FF5" s="9" t="s">
        <v>169</v>
      </c>
      <c r="FG5" s="9" t="s">
        <v>177</v>
      </c>
      <c r="FH5" s="22" t="s">
        <v>178</v>
      </c>
      <c r="FI5" s="228" t="s">
        <v>179</v>
      </c>
      <c r="FJ5" s="151" t="s">
        <v>137</v>
      </c>
      <c r="FK5" s="3" t="s">
        <v>162</v>
      </c>
      <c r="FL5" s="3" t="s">
        <v>163</v>
      </c>
      <c r="FM5" s="9" t="s">
        <v>168</v>
      </c>
      <c r="FN5" s="9" t="s">
        <v>169</v>
      </c>
      <c r="FO5" s="9" t="s">
        <v>177</v>
      </c>
      <c r="FP5" s="22" t="s">
        <v>178</v>
      </c>
      <c r="FQ5" s="12" t="s">
        <v>179</v>
      </c>
    </row>
    <row r="6" spans="1:173" s="1" customFormat="1" ht="38.450000000000003" customHeight="1">
      <c r="A6" s="3" t="s">
        <v>137</v>
      </c>
      <c r="B6" s="40">
        <f>SUM(B7:B20)</f>
        <v>642</v>
      </c>
      <c r="C6" s="40">
        <f t="shared" ref="C6:M6" si="0">SUM(C7:C20)</f>
        <v>173</v>
      </c>
      <c r="D6" s="40">
        <f t="shared" si="0"/>
        <v>106</v>
      </c>
      <c r="E6" s="40">
        <f t="shared" si="0"/>
        <v>74</v>
      </c>
      <c r="F6" s="40">
        <f t="shared" si="0"/>
        <v>62</v>
      </c>
      <c r="G6" s="40">
        <f t="shared" si="0"/>
        <v>35</v>
      </c>
      <c r="H6" s="40">
        <f t="shared" si="0"/>
        <v>129</v>
      </c>
      <c r="I6" s="40">
        <f t="shared" si="0"/>
        <v>54</v>
      </c>
      <c r="J6" s="40">
        <f t="shared" si="0"/>
        <v>6</v>
      </c>
      <c r="K6" s="40">
        <f t="shared" si="0"/>
        <v>0</v>
      </c>
      <c r="L6" s="40">
        <f t="shared" si="0"/>
        <v>1</v>
      </c>
      <c r="M6" s="40">
        <f t="shared" si="0"/>
        <v>2</v>
      </c>
      <c r="N6" s="3" t="s">
        <v>35</v>
      </c>
      <c r="O6" s="10">
        <f>SUM(O7:O20)</f>
        <v>12</v>
      </c>
      <c r="P6" s="10">
        <f t="shared" ref="P6:Z6" si="1">SUM(P7:P20)</f>
        <v>3</v>
      </c>
      <c r="Q6" s="10">
        <f t="shared" si="1"/>
        <v>0</v>
      </c>
      <c r="R6" s="10">
        <f t="shared" si="1"/>
        <v>0</v>
      </c>
      <c r="S6" s="10">
        <f t="shared" si="1"/>
        <v>1</v>
      </c>
      <c r="T6" s="10">
        <f t="shared" si="1"/>
        <v>0</v>
      </c>
      <c r="U6" s="10">
        <f t="shared" si="1"/>
        <v>7</v>
      </c>
      <c r="V6" s="10">
        <f t="shared" si="1"/>
        <v>1</v>
      </c>
      <c r="W6" s="10">
        <f t="shared" si="1"/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3" t="s">
        <v>35</v>
      </c>
      <c r="AB6" s="13">
        <f>SUM(AB7:AB20)</f>
        <v>18</v>
      </c>
      <c r="AC6" s="13">
        <f t="shared" ref="AC6:AP6" si="2">SUM(AC7:AC20)</f>
        <v>1</v>
      </c>
      <c r="AD6" s="13">
        <f t="shared" si="2"/>
        <v>0</v>
      </c>
      <c r="AE6" s="13">
        <f t="shared" si="2"/>
        <v>1</v>
      </c>
      <c r="AF6" s="13">
        <f t="shared" si="2"/>
        <v>0</v>
      </c>
      <c r="AG6" s="13">
        <f t="shared" si="2"/>
        <v>0</v>
      </c>
      <c r="AH6" s="13">
        <f t="shared" si="2"/>
        <v>0</v>
      </c>
      <c r="AI6" s="13">
        <f t="shared" si="2"/>
        <v>2</v>
      </c>
      <c r="AJ6" s="13">
        <f t="shared" si="2"/>
        <v>1</v>
      </c>
      <c r="AK6" s="13">
        <f t="shared" si="2"/>
        <v>3</v>
      </c>
      <c r="AL6" s="13">
        <f t="shared" si="2"/>
        <v>2</v>
      </c>
      <c r="AM6" s="13">
        <f t="shared" si="2"/>
        <v>4</v>
      </c>
      <c r="AN6" s="13">
        <f t="shared" si="2"/>
        <v>3</v>
      </c>
      <c r="AO6" s="13">
        <f t="shared" si="2"/>
        <v>1</v>
      </c>
      <c r="AP6" s="13">
        <f t="shared" si="2"/>
        <v>0</v>
      </c>
      <c r="AQ6" s="13"/>
      <c r="AR6" s="3" t="s">
        <v>35</v>
      </c>
      <c r="AS6" s="269">
        <f>SUM(AS7:AS20)</f>
        <v>38</v>
      </c>
      <c r="AT6" s="276">
        <f>SUM(AT7:AT20)</f>
        <v>2</v>
      </c>
      <c r="AU6" s="277">
        <f>SUM(AU7:AU20)</f>
        <v>0</v>
      </c>
      <c r="AV6" s="271">
        <f t="shared" ref="AV6:BG6" si="3">SUM(AV7:AV20)</f>
        <v>0</v>
      </c>
      <c r="AW6" s="13">
        <f t="shared" si="3"/>
        <v>0</v>
      </c>
      <c r="AX6" s="13">
        <f t="shared" si="3"/>
        <v>0</v>
      </c>
      <c r="AY6" s="13">
        <f t="shared" si="3"/>
        <v>0</v>
      </c>
      <c r="AZ6" s="13">
        <f t="shared" si="3"/>
        <v>1</v>
      </c>
      <c r="BA6" s="13">
        <f t="shared" si="3"/>
        <v>7</v>
      </c>
      <c r="BB6" s="13">
        <f t="shared" si="3"/>
        <v>4</v>
      </c>
      <c r="BC6" s="13">
        <f t="shared" si="3"/>
        <v>5</v>
      </c>
      <c r="BD6" s="13">
        <f t="shared" si="3"/>
        <v>3</v>
      </c>
      <c r="BE6" s="13">
        <f t="shared" si="3"/>
        <v>13</v>
      </c>
      <c r="BF6" s="13">
        <f t="shared" si="3"/>
        <v>2</v>
      </c>
      <c r="BG6" s="13">
        <f t="shared" si="3"/>
        <v>1</v>
      </c>
      <c r="BH6" s="3" t="s">
        <v>35</v>
      </c>
      <c r="BI6" s="16">
        <f>SUM(BI7:BI20)</f>
        <v>6</v>
      </c>
      <c r="BJ6" s="285">
        <f t="shared" ref="BJ6:BV6" si="4">SUM(BJ7:BJ20)</f>
        <v>0</v>
      </c>
      <c r="BK6" s="10">
        <f t="shared" si="4"/>
        <v>0</v>
      </c>
      <c r="BL6" s="294">
        <f t="shared" si="4"/>
        <v>0</v>
      </c>
      <c r="BM6" s="20">
        <f t="shared" si="4"/>
        <v>0</v>
      </c>
      <c r="BN6" s="10">
        <f t="shared" si="4"/>
        <v>0</v>
      </c>
      <c r="BO6" s="10">
        <f t="shared" si="4"/>
        <v>0</v>
      </c>
      <c r="BP6" s="10">
        <f t="shared" si="4"/>
        <v>0</v>
      </c>
      <c r="BQ6" s="10">
        <f t="shared" si="4"/>
        <v>0</v>
      </c>
      <c r="BR6" s="10">
        <f t="shared" si="4"/>
        <v>0</v>
      </c>
      <c r="BS6" s="10">
        <f t="shared" si="4"/>
        <v>1</v>
      </c>
      <c r="BT6" s="10">
        <f t="shared" si="4"/>
        <v>5</v>
      </c>
      <c r="BU6" s="10">
        <f t="shared" si="4"/>
        <v>0</v>
      </c>
      <c r="BV6" s="10">
        <f t="shared" si="4"/>
        <v>0</v>
      </c>
      <c r="BW6" s="340"/>
      <c r="BX6" s="341"/>
      <c r="BY6" s="6" t="s">
        <v>137</v>
      </c>
      <c r="BZ6" s="10">
        <f t="shared" ref="BZ6:CJ6" si="5">SUM(BZ7:BZ20)</f>
        <v>101</v>
      </c>
      <c r="CA6" s="10">
        <f t="shared" si="5"/>
        <v>11</v>
      </c>
      <c r="CB6" s="10">
        <f t="shared" si="5"/>
        <v>22</v>
      </c>
      <c r="CC6" s="10">
        <f t="shared" si="5"/>
        <v>10</v>
      </c>
      <c r="CD6" s="10">
        <f t="shared" si="5"/>
        <v>4</v>
      </c>
      <c r="CE6" s="10">
        <f t="shared" si="5"/>
        <v>9</v>
      </c>
      <c r="CF6" s="10">
        <f t="shared" si="5"/>
        <v>12</v>
      </c>
      <c r="CG6" s="10">
        <f t="shared" si="5"/>
        <v>11</v>
      </c>
      <c r="CH6" s="10">
        <f t="shared" si="5"/>
        <v>18</v>
      </c>
      <c r="CI6" s="10">
        <f t="shared" si="5"/>
        <v>2</v>
      </c>
      <c r="CJ6" s="10">
        <f t="shared" si="5"/>
        <v>2</v>
      </c>
      <c r="CK6" s="11"/>
      <c r="CL6" s="3" t="s">
        <v>35</v>
      </c>
      <c r="CM6" s="10">
        <f t="shared" ref="CM6:CW6" si="6">SUM(CM7:CM20)</f>
        <v>0</v>
      </c>
      <c r="CN6" s="10">
        <f t="shared" si="6"/>
        <v>0</v>
      </c>
      <c r="CO6" s="10">
        <f t="shared" si="6"/>
        <v>0</v>
      </c>
      <c r="CP6" s="10">
        <f t="shared" si="6"/>
        <v>0</v>
      </c>
      <c r="CQ6" s="10">
        <f t="shared" si="6"/>
        <v>0</v>
      </c>
      <c r="CR6" s="10">
        <f t="shared" si="6"/>
        <v>0</v>
      </c>
      <c r="CS6" s="10">
        <f t="shared" si="6"/>
        <v>0</v>
      </c>
      <c r="CT6" s="10">
        <f t="shared" si="6"/>
        <v>0</v>
      </c>
      <c r="CU6" s="10">
        <f t="shared" si="6"/>
        <v>0</v>
      </c>
      <c r="CV6" s="10">
        <f t="shared" si="6"/>
        <v>0</v>
      </c>
      <c r="CW6" s="10">
        <f t="shared" si="6"/>
        <v>0</v>
      </c>
      <c r="CX6" s="11"/>
      <c r="CY6" s="3" t="s">
        <v>137</v>
      </c>
      <c r="CZ6" s="10">
        <f t="shared" ref="CZ6:DF6" si="7">SUM(CZ7:CZ20)</f>
        <v>3</v>
      </c>
      <c r="DA6" s="10">
        <f t="shared" si="7"/>
        <v>0</v>
      </c>
      <c r="DB6" s="10">
        <f t="shared" si="7"/>
        <v>3</v>
      </c>
      <c r="DC6" s="10">
        <f t="shared" si="7"/>
        <v>0</v>
      </c>
      <c r="DD6" s="10">
        <f t="shared" si="7"/>
        <v>0</v>
      </c>
      <c r="DE6" s="10">
        <f t="shared" si="7"/>
        <v>0</v>
      </c>
      <c r="DF6" s="10">
        <f t="shared" si="7"/>
        <v>0</v>
      </c>
      <c r="DG6" s="10">
        <f>SUM(DG7:DG20)</f>
        <v>0</v>
      </c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6" t="s">
        <v>137</v>
      </c>
      <c r="DS6" s="10">
        <f t="shared" ref="DS6:DS20" si="8">SUM(DT6:EE6)</f>
        <v>4</v>
      </c>
      <c r="DT6" s="10">
        <f t="shared" ref="DT6:EE6" si="9">SUM(DT7:DT20)</f>
        <v>3</v>
      </c>
      <c r="DU6" s="10">
        <f t="shared" si="9"/>
        <v>1</v>
      </c>
      <c r="DV6" s="10">
        <f t="shared" si="9"/>
        <v>0</v>
      </c>
      <c r="DW6" s="10">
        <f t="shared" si="9"/>
        <v>0</v>
      </c>
      <c r="DX6" s="10">
        <f t="shared" si="9"/>
        <v>0</v>
      </c>
      <c r="DY6" s="10">
        <f t="shared" si="9"/>
        <v>0</v>
      </c>
      <c r="DZ6" s="10">
        <f t="shared" si="9"/>
        <v>0</v>
      </c>
      <c r="EA6" s="10">
        <f t="shared" si="9"/>
        <v>0</v>
      </c>
      <c r="EB6" s="10">
        <f t="shared" si="9"/>
        <v>0</v>
      </c>
      <c r="EC6" s="10">
        <f t="shared" si="9"/>
        <v>0</v>
      </c>
      <c r="ED6" s="10">
        <f t="shared" si="9"/>
        <v>0</v>
      </c>
      <c r="EE6" s="10">
        <f t="shared" si="9"/>
        <v>0</v>
      </c>
      <c r="EF6" s="347"/>
      <c r="EG6" s="349"/>
      <c r="EH6" s="349"/>
      <c r="EI6" s="382"/>
      <c r="EJ6" s="3" t="s">
        <v>35</v>
      </c>
      <c r="EK6" s="10">
        <f t="shared" ref="EK6:EZ6" si="10">SUM(EK7:EK20)</f>
        <v>1</v>
      </c>
      <c r="EL6" s="10">
        <f t="shared" si="10"/>
        <v>1</v>
      </c>
      <c r="EM6" s="10">
        <f t="shared" si="10"/>
        <v>0</v>
      </c>
      <c r="EN6" s="10">
        <f t="shared" si="10"/>
        <v>0</v>
      </c>
      <c r="EO6" s="10">
        <f t="shared" si="10"/>
        <v>0</v>
      </c>
      <c r="EP6" s="10">
        <f t="shared" si="10"/>
        <v>0</v>
      </c>
      <c r="EQ6" s="10">
        <f t="shared" si="10"/>
        <v>0</v>
      </c>
      <c r="ER6" s="16">
        <f t="shared" si="10"/>
        <v>0</v>
      </c>
      <c r="ES6" s="149">
        <f t="shared" si="10"/>
        <v>1</v>
      </c>
      <c r="ET6" s="10">
        <f t="shared" si="10"/>
        <v>1</v>
      </c>
      <c r="EU6" s="10">
        <f t="shared" si="10"/>
        <v>0</v>
      </c>
      <c r="EV6" s="10">
        <f t="shared" si="10"/>
        <v>0</v>
      </c>
      <c r="EW6" s="10">
        <f t="shared" si="10"/>
        <v>0</v>
      </c>
      <c r="EX6" s="10">
        <f t="shared" si="10"/>
        <v>0</v>
      </c>
      <c r="EY6" s="10">
        <f t="shared" si="10"/>
        <v>0</v>
      </c>
      <c r="EZ6" s="10">
        <f t="shared" si="10"/>
        <v>0</v>
      </c>
      <c r="FA6" s="3" t="s">
        <v>35</v>
      </c>
      <c r="FB6" s="10">
        <f t="shared" ref="FB6:FQ6" si="11">SUM(FB7:FB20)</f>
        <v>0</v>
      </c>
      <c r="FC6" s="10">
        <f t="shared" si="11"/>
        <v>0</v>
      </c>
      <c r="FD6" s="10">
        <f t="shared" si="11"/>
        <v>0</v>
      </c>
      <c r="FE6" s="10">
        <f t="shared" si="11"/>
        <v>0</v>
      </c>
      <c r="FF6" s="10">
        <f t="shared" si="11"/>
        <v>0</v>
      </c>
      <c r="FG6" s="10">
        <f t="shared" si="11"/>
        <v>0</v>
      </c>
      <c r="FH6" s="10">
        <f t="shared" si="11"/>
        <v>0</v>
      </c>
      <c r="FI6" s="16">
        <f t="shared" si="11"/>
        <v>0</v>
      </c>
      <c r="FJ6" s="149">
        <f t="shared" si="11"/>
        <v>0</v>
      </c>
      <c r="FK6" s="10">
        <f t="shared" si="11"/>
        <v>0</v>
      </c>
      <c r="FL6" s="10">
        <f t="shared" si="11"/>
        <v>0</v>
      </c>
      <c r="FM6" s="10">
        <f t="shared" si="11"/>
        <v>0</v>
      </c>
      <c r="FN6" s="10">
        <f t="shared" si="11"/>
        <v>0</v>
      </c>
      <c r="FO6" s="10">
        <f t="shared" si="11"/>
        <v>0</v>
      </c>
      <c r="FP6" s="10">
        <f t="shared" si="11"/>
        <v>0</v>
      </c>
      <c r="FQ6" s="10">
        <f t="shared" si="11"/>
        <v>0</v>
      </c>
    </row>
    <row r="7" spans="1:173" s="1" customFormat="1" ht="36.6" customHeight="1">
      <c r="A7" s="3" t="s">
        <v>523</v>
      </c>
      <c r="B7" s="40">
        <f t="shared" ref="B7:B20" si="12">SUM(C7:M7)</f>
        <v>27</v>
      </c>
      <c r="C7" s="62">
        <v>10</v>
      </c>
      <c r="D7" s="62">
        <v>5</v>
      </c>
      <c r="E7" s="62">
        <v>2</v>
      </c>
      <c r="F7" s="62">
        <v>3</v>
      </c>
      <c r="G7" s="62">
        <v>1</v>
      </c>
      <c r="H7" s="62">
        <v>5</v>
      </c>
      <c r="I7" s="62">
        <v>1</v>
      </c>
      <c r="J7" s="62"/>
      <c r="K7" s="62"/>
      <c r="L7" s="62"/>
      <c r="M7" s="62"/>
      <c r="N7" s="3" t="s">
        <v>523</v>
      </c>
      <c r="O7" s="218">
        <f t="shared" ref="O7:O20" si="13">SUM(P7:Z7)</f>
        <v>0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" t="s">
        <v>523</v>
      </c>
      <c r="AB7" s="13">
        <f>SUM(AC7:AP7)</f>
        <v>0</v>
      </c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3" t="s">
        <v>523</v>
      </c>
      <c r="AS7" s="269">
        <f>SUM(AT7:BG7)</f>
        <v>3</v>
      </c>
      <c r="AT7" s="278"/>
      <c r="AU7" s="279"/>
      <c r="AV7" s="272"/>
      <c r="AW7" s="14"/>
      <c r="AX7" s="14"/>
      <c r="AY7" s="14"/>
      <c r="AZ7" s="14"/>
      <c r="BA7" s="14">
        <v>1</v>
      </c>
      <c r="BB7" s="14"/>
      <c r="BC7" s="14"/>
      <c r="BD7" s="14">
        <v>1</v>
      </c>
      <c r="BE7" s="14">
        <v>1</v>
      </c>
      <c r="BF7" s="14"/>
      <c r="BG7" s="14"/>
      <c r="BH7" s="3" t="s">
        <v>523</v>
      </c>
      <c r="BI7" s="16">
        <f>SUM(BJ7:BV7)</f>
        <v>1</v>
      </c>
      <c r="BJ7" s="287"/>
      <c r="BK7" s="36"/>
      <c r="BL7" s="295"/>
      <c r="BM7" s="267"/>
      <c r="BN7" s="11"/>
      <c r="BO7" s="11"/>
      <c r="BP7" s="11"/>
      <c r="BQ7" s="11"/>
      <c r="BR7" s="11"/>
      <c r="BS7" s="11"/>
      <c r="BT7" s="11">
        <v>1</v>
      </c>
      <c r="BU7" s="11"/>
      <c r="BV7" s="11"/>
      <c r="BW7" s="353"/>
      <c r="BX7" s="354"/>
      <c r="BY7" s="3" t="s">
        <v>523</v>
      </c>
      <c r="BZ7" s="10">
        <f>SUM(CA7:CJ7)</f>
        <v>7</v>
      </c>
      <c r="CA7" s="184">
        <v>1</v>
      </c>
      <c r="CB7" s="184">
        <v>5</v>
      </c>
      <c r="CC7" s="184"/>
      <c r="CD7" s="184"/>
      <c r="CE7" s="184">
        <v>1</v>
      </c>
      <c r="CF7" s="184"/>
      <c r="CG7" s="184"/>
      <c r="CH7" s="184"/>
      <c r="CI7" s="184"/>
      <c r="CJ7" s="184"/>
      <c r="CK7" s="11"/>
      <c r="CL7" s="3" t="s">
        <v>523</v>
      </c>
      <c r="CM7" s="10">
        <f t="shared" ref="CM7:CM20" si="14">SUM(CN7:CX7)</f>
        <v>0</v>
      </c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" t="s">
        <v>523</v>
      </c>
      <c r="CZ7" s="10">
        <f t="shared" ref="CZ7:CZ20" si="15">SUM(DA7:DH7)</f>
        <v>0</v>
      </c>
      <c r="DA7" s="184"/>
      <c r="DB7" s="184"/>
      <c r="DC7" s="184"/>
      <c r="DD7" s="184"/>
      <c r="DE7" s="184"/>
      <c r="DF7" s="184"/>
      <c r="DG7" s="184"/>
      <c r="DH7" s="312"/>
      <c r="DI7" s="74"/>
      <c r="DJ7" s="74"/>
      <c r="DK7" s="74"/>
      <c r="DL7" s="74"/>
      <c r="DM7" s="74"/>
      <c r="DN7" s="74"/>
      <c r="DO7" s="74"/>
      <c r="DP7" s="74"/>
      <c r="DQ7" s="74"/>
      <c r="DR7" s="3" t="s">
        <v>523</v>
      </c>
      <c r="DS7" s="10">
        <f t="shared" si="8"/>
        <v>0</v>
      </c>
      <c r="DT7" s="184"/>
      <c r="DU7" s="184"/>
      <c r="DV7" s="184"/>
      <c r="DW7" s="184"/>
      <c r="DX7" s="184"/>
      <c r="DY7" s="184"/>
      <c r="DZ7" s="184"/>
      <c r="EA7" s="184"/>
      <c r="EB7" s="184"/>
      <c r="EC7" s="184"/>
      <c r="ED7" s="186"/>
      <c r="EE7" s="187"/>
      <c r="EF7" s="380"/>
      <c r="EG7" s="381"/>
      <c r="EH7" s="381"/>
      <c r="EI7" s="382"/>
      <c r="EJ7" s="3" t="s">
        <v>523</v>
      </c>
      <c r="EK7" s="10">
        <f t="shared" ref="EK7:EK20" si="16">SUM(EL7+EM7+EN7+EO7+EP7+EQ7+ER7)</f>
        <v>0</v>
      </c>
      <c r="EL7" s="184"/>
      <c r="EM7" s="184"/>
      <c r="EN7" s="184"/>
      <c r="EO7" s="184"/>
      <c r="EP7" s="184"/>
      <c r="EQ7" s="184"/>
      <c r="ER7" s="186"/>
      <c r="ES7" s="149">
        <f t="shared" ref="ES7:ES20" si="17">SUM(ET7+EU7+EV7+EW7+EX7+EY7+EZ7)</f>
        <v>0</v>
      </c>
      <c r="ET7" s="36"/>
      <c r="EU7" s="36"/>
      <c r="EV7" s="36"/>
      <c r="EW7" s="36"/>
      <c r="EX7" s="36"/>
      <c r="EY7" s="36"/>
      <c r="EZ7" s="36"/>
      <c r="FA7" s="3" t="s">
        <v>523</v>
      </c>
      <c r="FB7" s="10">
        <f t="shared" ref="FB7:FB20" si="18">SUM(FC7+FD7+FE7+FF7+FG7+FH7+FI7)</f>
        <v>0</v>
      </c>
      <c r="FC7" s="184"/>
      <c r="FD7" s="184"/>
      <c r="FE7" s="184"/>
      <c r="FF7" s="184"/>
      <c r="FG7" s="184"/>
      <c r="FH7" s="184"/>
      <c r="FI7" s="186"/>
      <c r="FJ7" s="149">
        <f t="shared" ref="FJ7:FJ20" si="19">SUM(FK7+FL7+FM7+FN7+FO7+FP7+FQ7)</f>
        <v>0</v>
      </c>
      <c r="FK7" s="36"/>
      <c r="FL7" s="36"/>
      <c r="FM7" s="36"/>
      <c r="FN7" s="36"/>
      <c r="FO7" s="36"/>
      <c r="FP7" s="36"/>
      <c r="FQ7" s="36"/>
    </row>
    <row r="8" spans="1:173" s="1" customFormat="1" ht="36.6" customHeight="1">
      <c r="A8" s="3" t="s">
        <v>526</v>
      </c>
      <c r="B8" s="40">
        <f t="shared" si="12"/>
        <v>42</v>
      </c>
      <c r="C8" s="62">
        <v>8</v>
      </c>
      <c r="D8" s="62">
        <v>5</v>
      </c>
      <c r="E8" s="62">
        <v>4</v>
      </c>
      <c r="F8" s="62">
        <v>7</v>
      </c>
      <c r="G8" s="62">
        <v>1</v>
      </c>
      <c r="H8" s="62">
        <v>12</v>
      </c>
      <c r="I8" s="62">
        <v>4</v>
      </c>
      <c r="J8" s="62"/>
      <c r="K8" s="62"/>
      <c r="L8" s="62"/>
      <c r="M8" s="62">
        <v>1</v>
      </c>
      <c r="N8" s="3" t="s">
        <v>526</v>
      </c>
      <c r="O8" s="218">
        <f t="shared" si="13"/>
        <v>0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" t="s">
        <v>526</v>
      </c>
      <c r="AB8" s="13">
        <f t="shared" ref="AB8:AB20" si="20">SUM(AC8:AP8)</f>
        <v>6</v>
      </c>
      <c r="AC8" s="88"/>
      <c r="AD8" s="88"/>
      <c r="AE8" s="88"/>
      <c r="AF8" s="88"/>
      <c r="AG8" s="88"/>
      <c r="AH8" s="88"/>
      <c r="AI8" s="88">
        <v>1</v>
      </c>
      <c r="AJ8" s="88"/>
      <c r="AK8" s="88"/>
      <c r="AL8" s="88">
        <v>1</v>
      </c>
      <c r="AM8" s="88">
        <v>3</v>
      </c>
      <c r="AN8" s="88">
        <v>1</v>
      </c>
      <c r="AO8" s="88"/>
      <c r="AP8" s="88"/>
      <c r="AQ8" s="88"/>
      <c r="AR8" s="3" t="s">
        <v>526</v>
      </c>
      <c r="AS8" s="269">
        <f t="shared" ref="AS8:AS20" si="21">SUM(AT8:BG8)</f>
        <v>2</v>
      </c>
      <c r="AT8" s="278">
        <v>1</v>
      </c>
      <c r="AU8" s="279"/>
      <c r="AV8" s="272"/>
      <c r="AW8" s="14"/>
      <c r="AX8" s="14"/>
      <c r="AY8" s="14"/>
      <c r="AZ8" s="14"/>
      <c r="BA8" s="14"/>
      <c r="BB8" s="14"/>
      <c r="BC8" s="14"/>
      <c r="BD8" s="14"/>
      <c r="BE8" s="14">
        <v>1</v>
      </c>
      <c r="BF8" s="14"/>
      <c r="BG8" s="14"/>
      <c r="BH8" s="3" t="s">
        <v>526</v>
      </c>
      <c r="BI8" s="16">
        <f t="shared" ref="BI8:BI20" si="22">SUM(BJ8:BV8)</f>
        <v>1</v>
      </c>
      <c r="BJ8" s="287"/>
      <c r="BK8" s="36"/>
      <c r="BL8" s="295"/>
      <c r="BM8" s="267"/>
      <c r="BN8" s="11"/>
      <c r="BO8" s="11"/>
      <c r="BP8" s="11"/>
      <c r="BQ8" s="11"/>
      <c r="BR8" s="11"/>
      <c r="BS8" s="11"/>
      <c r="BT8" s="11">
        <v>1</v>
      </c>
      <c r="BU8" s="11"/>
      <c r="BV8" s="11"/>
      <c r="BW8" s="353"/>
      <c r="BX8" s="354"/>
      <c r="BY8" s="3" t="s">
        <v>526</v>
      </c>
      <c r="BZ8" s="10">
        <f t="shared" ref="BZ8:BZ20" si="23">SUM(CA8:CJ8)</f>
        <v>4</v>
      </c>
      <c r="CA8" s="184"/>
      <c r="CB8" s="184">
        <v>1</v>
      </c>
      <c r="CC8" s="184"/>
      <c r="CD8" s="184"/>
      <c r="CE8" s="184">
        <v>1</v>
      </c>
      <c r="CF8" s="184">
        <v>1</v>
      </c>
      <c r="CG8" s="184"/>
      <c r="CH8" s="184">
        <v>1</v>
      </c>
      <c r="CI8" s="184"/>
      <c r="CJ8" s="184"/>
      <c r="CK8" s="11"/>
      <c r="CL8" s="3" t="s">
        <v>526</v>
      </c>
      <c r="CM8" s="10">
        <f t="shared" si="14"/>
        <v>0</v>
      </c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" t="s">
        <v>526</v>
      </c>
      <c r="CZ8" s="10">
        <f t="shared" si="15"/>
        <v>2</v>
      </c>
      <c r="DA8" s="184"/>
      <c r="DB8" s="184">
        <v>2</v>
      </c>
      <c r="DC8" s="184"/>
      <c r="DD8" s="184"/>
      <c r="DE8" s="184"/>
      <c r="DF8" s="184"/>
      <c r="DG8" s="18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3" t="s">
        <v>526</v>
      </c>
      <c r="DS8" s="10">
        <f t="shared" si="8"/>
        <v>0</v>
      </c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182"/>
      <c r="EE8" s="188"/>
      <c r="EF8" s="380"/>
      <c r="EG8" s="381"/>
      <c r="EH8" s="381"/>
      <c r="EI8" s="382"/>
      <c r="EJ8" s="3" t="s">
        <v>526</v>
      </c>
      <c r="EK8" s="10">
        <f t="shared" si="16"/>
        <v>0</v>
      </c>
      <c r="EL8" s="36"/>
      <c r="EM8" s="36"/>
      <c r="EN8" s="36"/>
      <c r="EO8" s="36"/>
      <c r="EP8" s="36"/>
      <c r="EQ8" s="36"/>
      <c r="ER8" s="182"/>
      <c r="ES8" s="149">
        <f t="shared" si="17"/>
        <v>0</v>
      </c>
      <c r="ET8" s="36"/>
      <c r="EU8" s="36"/>
      <c r="EV8" s="36"/>
      <c r="EW8" s="36"/>
      <c r="EX8" s="36"/>
      <c r="EY8" s="36"/>
      <c r="EZ8" s="36"/>
      <c r="FA8" s="3" t="s">
        <v>526</v>
      </c>
      <c r="FB8" s="10">
        <f t="shared" si="18"/>
        <v>0</v>
      </c>
      <c r="FC8" s="36"/>
      <c r="FD8" s="36"/>
      <c r="FE8" s="36"/>
      <c r="FF8" s="36"/>
      <c r="FG8" s="36"/>
      <c r="FH8" s="36"/>
      <c r="FI8" s="182"/>
      <c r="FJ8" s="149">
        <f t="shared" si="19"/>
        <v>0</v>
      </c>
      <c r="FK8" s="36"/>
      <c r="FL8" s="36"/>
      <c r="FM8" s="36"/>
      <c r="FN8" s="36"/>
      <c r="FO8" s="36"/>
      <c r="FP8" s="36"/>
      <c r="FQ8" s="36"/>
    </row>
    <row r="9" spans="1:173" s="1" customFormat="1" ht="36.6" customHeight="1">
      <c r="A9" s="3" t="s">
        <v>527</v>
      </c>
      <c r="B9" s="40">
        <f t="shared" si="12"/>
        <v>50</v>
      </c>
      <c r="C9" s="62">
        <v>16</v>
      </c>
      <c r="D9" s="62">
        <v>7</v>
      </c>
      <c r="E9" s="62">
        <v>7</v>
      </c>
      <c r="F9" s="62">
        <v>9</v>
      </c>
      <c r="G9" s="62">
        <v>1</v>
      </c>
      <c r="H9" s="62">
        <v>8</v>
      </c>
      <c r="I9" s="62">
        <v>2</v>
      </c>
      <c r="J9" s="62"/>
      <c r="K9" s="62"/>
      <c r="L9" s="62"/>
      <c r="M9" s="62"/>
      <c r="N9" s="3" t="s">
        <v>527</v>
      </c>
      <c r="O9" s="218">
        <f t="shared" si="13"/>
        <v>2</v>
      </c>
      <c r="P9" s="36"/>
      <c r="Q9" s="36"/>
      <c r="R9" s="36"/>
      <c r="S9" s="36"/>
      <c r="T9" s="36"/>
      <c r="U9" s="36">
        <v>2</v>
      </c>
      <c r="V9" s="36"/>
      <c r="W9" s="36"/>
      <c r="X9" s="36"/>
      <c r="Y9" s="36"/>
      <c r="Z9" s="36"/>
      <c r="AA9" s="3" t="s">
        <v>527</v>
      </c>
      <c r="AB9" s="13">
        <f t="shared" si="20"/>
        <v>2</v>
      </c>
      <c r="AC9" s="88"/>
      <c r="AD9" s="88"/>
      <c r="AE9" s="88"/>
      <c r="AF9" s="88"/>
      <c r="AG9" s="88"/>
      <c r="AH9" s="88"/>
      <c r="AI9" s="88"/>
      <c r="AJ9" s="88"/>
      <c r="AK9" s="88">
        <v>1</v>
      </c>
      <c r="AL9" s="88"/>
      <c r="AM9" s="88">
        <v>1</v>
      </c>
      <c r="AN9" s="88"/>
      <c r="AO9" s="88"/>
      <c r="AP9" s="88"/>
      <c r="AQ9" s="88"/>
      <c r="AR9" s="3" t="s">
        <v>527</v>
      </c>
      <c r="AS9" s="269">
        <f t="shared" si="21"/>
        <v>10</v>
      </c>
      <c r="AT9" s="278"/>
      <c r="AU9" s="280"/>
      <c r="AV9" s="273"/>
      <c r="AW9" s="88"/>
      <c r="AX9" s="88"/>
      <c r="AY9" s="88"/>
      <c r="AZ9" s="14"/>
      <c r="BA9" s="14">
        <v>5</v>
      </c>
      <c r="BB9" s="14">
        <v>2</v>
      </c>
      <c r="BC9" s="14"/>
      <c r="BD9" s="14">
        <v>1</v>
      </c>
      <c r="BE9" s="14">
        <v>1</v>
      </c>
      <c r="BF9" s="14"/>
      <c r="BG9" s="14">
        <v>1</v>
      </c>
      <c r="BH9" s="3" t="s">
        <v>527</v>
      </c>
      <c r="BI9" s="16">
        <f t="shared" si="22"/>
        <v>3</v>
      </c>
      <c r="BJ9" s="287"/>
      <c r="BK9" s="36"/>
      <c r="BL9" s="295"/>
      <c r="BM9" s="267"/>
      <c r="BN9" s="11"/>
      <c r="BO9" s="11"/>
      <c r="BP9" s="11"/>
      <c r="BQ9" s="11"/>
      <c r="BR9" s="11"/>
      <c r="BS9" s="11">
        <v>1</v>
      </c>
      <c r="BT9" s="11">
        <v>2</v>
      </c>
      <c r="BU9" s="11"/>
      <c r="BV9" s="11"/>
      <c r="BW9" s="353"/>
      <c r="BX9" s="354"/>
      <c r="BY9" s="3" t="s">
        <v>527</v>
      </c>
      <c r="BZ9" s="10">
        <f t="shared" si="23"/>
        <v>1</v>
      </c>
      <c r="CA9" s="36"/>
      <c r="CB9" s="36"/>
      <c r="CC9" s="36"/>
      <c r="CD9" s="36"/>
      <c r="CE9" s="36">
        <v>1</v>
      </c>
      <c r="CF9" s="36"/>
      <c r="CG9" s="36"/>
      <c r="CH9" s="36"/>
      <c r="CI9" s="36"/>
      <c r="CJ9" s="36"/>
      <c r="CK9" s="11"/>
      <c r="CL9" s="3" t="s">
        <v>527</v>
      </c>
      <c r="CM9" s="10">
        <f t="shared" si="14"/>
        <v>0</v>
      </c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" t="s">
        <v>527</v>
      </c>
      <c r="CZ9" s="10">
        <f t="shared" si="15"/>
        <v>0</v>
      </c>
      <c r="DA9" s="36"/>
      <c r="DB9" s="36"/>
      <c r="DC9" s="36"/>
      <c r="DD9" s="36"/>
      <c r="DE9" s="36"/>
      <c r="DF9" s="36"/>
      <c r="DG9" s="36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3" t="s">
        <v>527</v>
      </c>
      <c r="DS9" s="10">
        <f t="shared" si="8"/>
        <v>0</v>
      </c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182"/>
      <c r="EE9" s="188"/>
      <c r="EF9" s="380"/>
      <c r="EG9" s="381"/>
      <c r="EH9" s="381"/>
      <c r="EI9" s="382"/>
      <c r="EJ9" s="3" t="s">
        <v>527</v>
      </c>
      <c r="EK9" s="10">
        <f t="shared" si="16"/>
        <v>0</v>
      </c>
      <c r="EL9" s="36"/>
      <c r="EM9" s="36"/>
      <c r="EN9" s="36"/>
      <c r="EO9" s="36"/>
      <c r="EP9" s="36"/>
      <c r="EQ9" s="36"/>
      <c r="ER9" s="182"/>
      <c r="ES9" s="149">
        <f t="shared" si="17"/>
        <v>0</v>
      </c>
      <c r="ET9" s="36"/>
      <c r="EU9" s="36"/>
      <c r="EV9" s="36"/>
      <c r="EW9" s="36"/>
      <c r="EX9" s="36"/>
      <c r="EY9" s="36"/>
      <c r="EZ9" s="36"/>
      <c r="FA9" s="3" t="s">
        <v>527</v>
      </c>
      <c r="FB9" s="10">
        <f t="shared" si="18"/>
        <v>0</v>
      </c>
      <c r="FC9" s="36"/>
      <c r="FD9" s="36"/>
      <c r="FE9" s="36"/>
      <c r="FF9" s="36"/>
      <c r="FG9" s="36"/>
      <c r="FH9" s="36"/>
      <c r="FI9" s="182"/>
      <c r="FJ9" s="225">
        <f t="shared" si="19"/>
        <v>0</v>
      </c>
      <c r="FK9" s="36"/>
      <c r="FL9" s="36"/>
      <c r="FM9" s="36"/>
      <c r="FN9" s="36"/>
      <c r="FO9" s="36"/>
      <c r="FP9" s="36"/>
      <c r="FQ9" s="36"/>
    </row>
    <row r="10" spans="1:173" s="1" customFormat="1" ht="36.6" customHeight="1">
      <c r="A10" s="3" t="s">
        <v>528</v>
      </c>
      <c r="B10" s="40">
        <f>SUM(C10:M10)</f>
        <v>21</v>
      </c>
      <c r="C10" s="62">
        <v>7</v>
      </c>
      <c r="D10" s="62">
        <v>6</v>
      </c>
      <c r="E10" s="62"/>
      <c r="F10" s="62">
        <v>2</v>
      </c>
      <c r="G10" s="62">
        <v>2</v>
      </c>
      <c r="H10" s="62">
        <v>3</v>
      </c>
      <c r="I10" s="62">
        <v>1</v>
      </c>
      <c r="J10" s="62"/>
      <c r="K10" s="62"/>
      <c r="L10" s="62"/>
      <c r="M10" s="62"/>
      <c r="N10" s="3" t="s">
        <v>528</v>
      </c>
      <c r="O10" s="218">
        <f t="shared" si="13"/>
        <v>2</v>
      </c>
      <c r="P10" s="36"/>
      <c r="Q10" s="36"/>
      <c r="R10" s="36"/>
      <c r="S10" s="36"/>
      <c r="T10" s="36"/>
      <c r="U10" s="36">
        <v>1</v>
      </c>
      <c r="V10" s="36">
        <v>1</v>
      </c>
      <c r="W10" s="36"/>
      <c r="X10" s="36"/>
      <c r="Y10" s="36"/>
      <c r="Z10" s="36"/>
      <c r="AA10" s="3" t="s">
        <v>528</v>
      </c>
      <c r="AB10" s="13">
        <f t="shared" si="20"/>
        <v>2</v>
      </c>
      <c r="AC10" s="88">
        <v>1</v>
      </c>
      <c r="AD10" s="88"/>
      <c r="AE10" s="88"/>
      <c r="AF10" s="88"/>
      <c r="AG10" s="88"/>
      <c r="AH10" s="88"/>
      <c r="AI10" s="88">
        <v>1</v>
      </c>
      <c r="AJ10" s="88"/>
      <c r="AK10" s="88"/>
      <c r="AL10" s="88"/>
      <c r="AM10" s="88"/>
      <c r="AN10" s="88"/>
      <c r="AO10" s="88"/>
      <c r="AP10" s="88"/>
      <c r="AQ10" s="88"/>
      <c r="AR10" s="3" t="s">
        <v>528</v>
      </c>
      <c r="AS10" s="269">
        <f t="shared" si="21"/>
        <v>7</v>
      </c>
      <c r="AT10" s="278">
        <v>1</v>
      </c>
      <c r="AU10" s="279"/>
      <c r="AV10" s="272"/>
      <c r="AW10" s="14"/>
      <c r="AX10" s="14"/>
      <c r="AY10" s="14"/>
      <c r="AZ10" s="14">
        <v>1</v>
      </c>
      <c r="BA10" s="14"/>
      <c r="BB10" s="14">
        <v>2</v>
      </c>
      <c r="BC10" s="14">
        <v>1</v>
      </c>
      <c r="BD10" s="88"/>
      <c r="BE10" s="88">
        <v>2</v>
      </c>
      <c r="BF10" s="88"/>
      <c r="BG10" s="14"/>
      <c r="BH10" s="3" t="s">
        <v>528</v>
      </c>
      <c r="BI10" s="16">
        <f t="shared" si="22"/>
        <v>0</v>
      </c>
      <c r="BJ10" s="287"/>
      <c r="BK10" s="11"/>
      <c r="BL10" s="295"/>
      <c r="BM10" s="267"/>
      <c r="BN10" s="11"/>
      <c r="BO10" s="11"/>
      <c r="BP10" s="11"/>
      <c r="BQ10" s="11"/>
      <c r="BR10" s="11"/>
      <c r="BS10" s="11"/>
      <c r="BT10" s="11"/>
      <c r="BU10" s="11"/>
      <c r="BV10" s="11"/>
      <c r="BW10" s="353"/>
      <c r="BX10" s="354"/>
      <c r="BY10" s="3" t="s">
        <v>528</v>
      </c>
      <c r="BZ10" s="10">
        <f t="shared" si="23"/>
        <v>1</v>
      </c>
      <c r="CA10" s="36"/>
      <c r="CB10" s="36"/>
      <c r="CC10" s="36"/>
      <c r="CD10" s="36">
        <v>1</v>
      </c>
      <c r="CE10" s="36"/>
      <c r="CF10" s="36"/>
      <c r="CG10" s="36"/>
      <c r="CH10" s="36"/>
      <c r="CI10" s="36"/>
      <c r="CJ10" s="36"/>
      <c r="CK10" s="11"/>
      <c r="CL10" s="3" t="s">
        <v>528</v>
      </c>
      <c r="CM10" s="10">
        <f t="shared" si="14"/>
        <v>0</v>
      </c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" t="s">
        <v>528</v>
      </c>
      <c r="CZ10" s="10">
        <f t="shared" si="15"/>
        <v>0</v>
      </c>
      <c r="DA10" s="36"/>
      <c r="DB10" s="36"/>
      <c r="DC10" s="36"/>
      <c r="DD10" s="36"/>
      <c r="DE10" s="36"/>
      <c r="DF10" s="36"/>
      <c r="DG10" s="36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3" t="s">
        <v>528</v>
      </c>
      <c r="DS10" s="10">
        <f t="shared" si="8"/>
        <v>0</v>
      </c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182"/>
      <c r="EE10" s="188"/>
      <c r="EF10" s="380"/>
      <c r="EG10" s="381"/>
      <c r="EH10" s="381"/>
      <c r="EI10" s="382"/>
      <c r="EJ10" s="3" t="s">
        <v>528</v>
      </c>
      <c r="EK10" s="10">
        <f t="shared" si="16"/>
        <v>0</v>
      </c>
      <c r="EL10" s="184"/>
      <c r="EM10" s="184"/>
      <c r="EN10" s="184"/>
      <c r="EO10" s="184"/>
      <c r="EP10" s="184"/>
      <c r="EQ10" s="184"/>
      <c r="ER10" s="186"/>
      <c r="ES10" s="225">
        <f t="shared" si="17"/>
        <v>0</v>
      </c>
      <c r="ET10" s="36"/>
      <c r="EU10" s="36"/>
      <c r="EV10" s="36"/>
      <c r="EW10" s="36"/>
      <c r="EX10" s="36"/>
      <c r="EY10" s="36"/>
      <c r="EZ10" s="36"/>
      <c r="FA10" s="3" t="s">
        <v>528</v>
      </c>
      <c r="FB10" s="10">
        <f t="shared" si="18"/>
        <v>0</v>
      </c>
      <c r="FC10" s="184"/>
      <c r="FD10" s="184"/>
      <c r="FE10" s="184"/>
      <c r="FF10" s="184"/>
      <c r="FG10" s="184"/>
      <c r="FH10" s="184"/>
      <c r="FI10" s="186"/>
      <c r="FJ10" s="225">
        <f t="shared" si="19"/>
        <v>0</v>
      </c>
      <c r="FK10" s="36"/>
      <c r="FL10" s="36"/>
      <c r="FM10" s="36"/>
      <c r="FN10" s="36"/>
      <c r="FO10" s="36"/>
      <c r="FP10" s="36"/>
      <c r="FQ10" s="36"/>
    </row>
    <row r="11" spans="1:173" s="1" customFormat="1" ht="36.6" customHeight="1">
      <c r="A11" s="3" t="s">
        <v>529</v>
      </c>
      <c r="B11" s="40">
        <f t="shared" si="12"/>
        <v>35</v>
      </c>
      <c r="C11" s="62">
        <v>8</v>
      </c>
      <c r="D11" s="62">
        <v>4</v>
      </c>
      <c r="E11" s="62">
        <v>7</v>
      </c>
      <c r="F11" s="62"/>
      <c r="G11" s="62">
        <v>1</v>
      </c>
      <c r="H11" s="62">
        <v>11</v>
      </c>
      <c r="I11" s="62">
        <v>3</v>
      </c>
      <c r="J11" s="62">
        <v>1</v>
      </c>
      <c r="K11" s="62"/>
      <c r="L11" s="62"/>
      <c r="M11" s="62"/>
      <c r="N11" s="3" t="s">
        <v>529</v>
      </c>
      <c r="O11" s="218">
        <f t="shared" si="13"/>
        <v>0</v>
      </c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" t="s">
        <v>529</v>
      </c>
      <c r="AB11" s="13">
        <f t="shared" si="20"/>
        <v>2</v>
      </c>
      <c r="AC11" s="88"/>
      <c r="AD11" s="88"/>
      <c r="AE11" s="88">
        <v>1</v>
      </c>
      <c r="AF11" s="88"/>
      <c r="AG11" s="88"/>
      <c r="AH11" s="88"/>
      <c r="AI11" s="88"/>
      <c r="AJ11" s="88"/>
      <c r="AK11" s="88"/>
      <c r="AL11" s="88"/>
      <c r="AM11" s="88"/>
      <c r="AN11" s="88"/>
      <c r="AO11" s="88">
        <v>1</v>
      </c>
      <c r="AP11" s="88"/>
      <c r="AQ11" s="88"/>
      <c r="AR11" s="3" t="s">
        <v>529</v>
      </c>
      <c r="AS11" s="269">
        <f t="shared" si="21"/>
        <v>4</v>
      </c>
      <c r="AT11" s="278"/>
      <c r="AU11" s="279"/>
      <c r="AV11" s="272"/>
      <c r="AW11" s="14"/>
      <c r="AX11" s="14"/>
      <c r="AY11" s="14"/>
      <c r="AZ11" s="14"/>
      <c r="BA11" s="14"/>
      <c r="BB11" s="14"/>
      <c r="BC11" s="14"/>
      <c r="BD11" s="14"/>
      <c r="BE11" s="14">
        <v>2</v>
      </c>
      <c r="BF11" s="14">
        <v>2</v>
      </c>
      <c r="BG11" s="14"/>
      <c r="BH11" s="3" t="s">
        <v>529</v>
      </c>
      <c r="BI11" s="16">
        <f t="shared" si="22"/>
        <v>0</v>
      </c>
      <c r="BJ11" s="287"/>
      <c r="BK11" s="36"/>
      <c r="BL11" s="295"/>
      <c r="BM11" s="267"/>
      <c r="BN11" s="11"/>
      <c r="BO11" s="11"/>
      <c r="BP11" s="11"/>
      <c r="BQ11" s="11"/>
      <c r="BR11" s="11"/>
      <c r="BS11" s="11"/>
      <c r="BT11" s="11"/>
      <c r="BU11" s="11"/>
      <c r="BV11" s="11"/>
      <c r="BW11" s="353"/>
      <c r="BX11" s="354"/>
      <c r="BY11" s="3" t="s">
        <v>529</v>
      </c>
      <c r="BZ11" s="10">
        <f t="shared" si="23"/>
        <v>6</v>
      </c>
      <c r="CA11" s="184"/>
      <c r="CB11" s="184">
        <v>1</v>
      </c>
      <c r="CC11" s="184">
        <v>1</v>
      </c>
      <c r="CD11" s="184"/>
      <c r="CE11" s="184">
        <v>3</v>
      </c>
      <c r="CF11" s="184"/>
      <c r="CG11" s="184"/>
      <c r="CH11" s="184">
        <v>1</v>
      </c>
      <c r="CI11" s="184"/>
      <c r="CJ11" s="184"/>
      <c r="CK11" s="11"/>
      <c r="CL11" s="3" t="s">
        <v>529</v>
      </c>
      <c r="CM11" s="10">
        <f t="shared" si="14"/>
        <v>0</v>
      </c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" t="s">
        <v>529</v>
      </c>
      <c r="CZ11" s="10">
        <f t="shared" si="15"/>
        <v>0</v>
      </c>
      <c r="DA11" s="36"/>
      <c r="DB11" s="36"/>
      <c r="DC11" s="36"/>
      <c r="DD11" s="36"/>
      <c r="DE11" s="36"/>
      <c r="DF11" s="36"/>
      <c r="DG11" s="36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3" t="s">
        <v>529</v>
      </c>
      <c r="DS11" s="10">
        <f t="shared" si="8"/>
        <v>0</v>
      </c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182"/>
      <c r="EE11" s="188"/>
      <c r="EF11" s="380"/>
      <c r="EG11" s="381"/>
      <c r="EH11" s="381"/>
      <c r="EI11" s="382"/>
      <c r="EJ11" s="3" t="s">
        <v>529</v>
      </c>
      <c r="EK11" s="10">
        <f t="shared" si="16"/>
        <v>0</v>
      </c>
      <c r="EL11" s="36"/>
      <c r="EM11" s="36"/>
      <c r="EN11" s="36"/>
      <c r="EO11" s="36"/>
      <c r="EP11" s="36"/>
      <c r="EQ11" s="36"/>
      <c r="ER11" s="182"/>
      <c r="ES11" s="149">
        <f t="shared" si="17"/>
        <v>0</v>
      </c>
      <c r="ET11" s="36"/>
      <c r="EU11" s="36"/>
      <c r="EV11" s="36"/>
      <c r="EW11" s="36"/>
      <c r="EX11" s="36"/>
      <c r="EY11" s="36"/>
      <c r="EZ11" s="36"/>
      <c r="FA11" s="3" t="s">
        <v>529</v>
      </c>
      <c r="FB11" s="10">
        <f t="shared" si="18"/>
        <v>0</v>
      </c>
      <c r="FC11" s="36"/>
      <c r="FD11" s="36"/>
      <c r="FE11" s="36"/>
      <c r="FF11" s="36"/>
      <c r="FG11" s="36"/>
      <c r="FH11" s="36"/>
      <c r="FI11" s="182"/>
      <c r="FJ11" s="149">
        <f t="shared" si="19"/>
        <v>0</v>
      </c>
      <c r="FK11" s="36"/>
      <c r="FL11" s="36"/>
      <c r="FM11" s="36"/>
      <c r="FN11" s="36"/>
      <c r="FO11" s="36"/>
      <c r="FP11" s="36"/>
      <c r="FQ11" s="36"/>
    </row>
    <row r="12" spans="1:173" s="1" customFormat="1" ht="36.6" customHeight="1">
      <c r="A12" s="3" t="s">
        <v>530</v>
      </c>
      <c r="B12" s="40">
        <f t="shared" si="12"/>
        <v>56</v>
      </c>
      <c r="C12" s="62">
        <v>15</v>
      </c>
      <c r="D12" s="62">
        <v>4</v>
      </c>
      <c r="E12" s="62">
        <v>8</v>
      </c>
      <c r="F12" s="62">
        <v>11</v>
      </c>
      <c r="G12" s="62">
        <v>2</v>
      </c>
      <c r="H12" s="62">
        <v>10</v>
      </c>
      <c r="I12" s="62">
        <v>6</v>
      </c>
      <c r="J12" s="62"/>
      <c r="K12" s="62"/>
      <c r="L12" s="62"/>
      <c r="M12" s="62"/>
      <c r="N12" s="3" t="s">
        <v>530</v>
      </c>
      <c r="O12" s="218">
        <f t="shared" si="13"/>
        <v>5</v>
      </c>
      <c r="P12" s="36">
        <v>2</v>
      </c>
      <c r="Q12" s="36"/>
      <c r="R12" s="36"/>
      <c r="S12" s="36"/>
      <c r="T12" s="36"/>
      <c r="U12" s="36">
        <v>3</v>
      </c>
      <c r="V12" s="36"/>
      <c r="W12" s="36"/>
      <c r="X12" s="36"/>
      <c r="Y12" s="36"/>
      <c r="Z12" s="36"/>
      <c r="AA12" s="3" t="s">
        <v>530</v>
      </c>
      <c r="AB12" s="13">
        <f t="shared" si="20"/>
        <v>2</v>
      </c>
      <c r="AC12" s="88"/>
      <c r="AD12" s="88"/>
      <c r="AE12" s="88"/>
      <c r="AF12" s="88"/>
      <c r="AG12" s="88"/>
      <c r="AH12" s="88"/>
      <c r="AI12" s="88"/>
      <c r="AJ12" s="88"/>
      <c r="AK12" s="88">
        <v>1</v>
      </c>
      <c r="AL12" s="88"/>
      <c r="AM12" s="88"/>
      <c r="AN12" s="88">
        <v>1</v>
      </c>
      <c r="AO12" s="88"/>
      <c r="AP12" s="88"/>
      <c r="AQ12" s="88"/>
      <c r="AR12" s="3" t="s">
        <v>530</v>
      </c>
      <c r="AS12" s="269">
        <f t="shared" si="21"/>
        <v>2</v>
      </c>
      <c r="AT12" s="278"/>
      <c r="AU12" s="279"/>
      <c r="AV12" s="272"/>
      <c r="AW12" s="14"/>
      <c r="AX12" s="14"/>
      <c r="AY12" s="14"/>
      <c r="AZ12" s="14"/>
      <c r="BA12" s="14"/>
      <c r="BB12" s="14"/>
      <c r="BC12" s="14"/>
      <c r="BD12" s="14"/>
      <c r="BE12" s="14">
        <v>2</v>
      </c>
      <c r="BF12" s="14"/>
      <c r="BG12" s="14"/>
      <c r="BH12" s="3" t="s">
        <v>530</v>
      </c>
      <c r="BI12" s="16">
        <f t="shared" si="22"/>
        <v>0</v>
      </c>
      <c r="BJ12" s="287"/>
      <c r="BK12" s="36"/>
      <c r="BL12" s="296"/>
      <c r="BM12" s="183"/>
      <c r="BN12" s="11"/>
      <c r="BO12" s="11"/>
      <c r="BP12" s="11"/>
      <c r="BQ12" s="11"/>
      <c r="BR12" s="11"/>
      <c r="BS12" s="11"/>
      <c r="BT12" s="11"/>
      <c r="BU12" s="11"/>
      <c r="BV12" s="11"/>
      <c r="BW12" s="353"/>
      <c r="BX12" s="354"/>
      <c r="BY12" s="3" t="s">
        <v>530</v>
      </c>
      <c r="BZ12" s="10">
        <f t="shared" si="23"/>
        <v>9</v>
      </c>
      <c r="CA12" s="36"/>
      <c r="CB12" s="36"/>
      <c r="CC12" s="36">
        <v>4</v>
      </c>
      <c r="CD12" s="36"/>
      <c r="CE12" s="36"/>
      <c r="CF12" s="36"/>
      <c r="CG12" s="36"/>
      <c r="CH12" s="36">
        <v>4</v>
      </c>
      <c r="CI12" s="36">
        <v>1</v>
      </c>
      <c r="CJ12" s="36"/>
      <c r="CK12" s="11"/>
      <c r="CL12" s="3" t="s">
        <v>530</v>
      </c>
      <c r="CM12" s="10">
        <f t="shared" si="14"/>
        <v>0</v>
      </c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" t="s">
        <v>530</v>
      </c>
      <c r="CZ12" s="10">
        <f t="shared" si="15"/>
        <v>0</v>
      </c>
      <c r="DA12" s="36"/>
      <c r="DB12" s="36"/>
      <c r="DC12" s="36"/>
      <c r="DD12" s="36"/>
      <c r="DE12" s="36"/>
      <c r="DF12" s="36"/>
      <c r="DG12" s="36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3" t="s">
        <v>530</v>
      </c>
      <c r="DS12" s="10">
        <f t="shared" si="8"/>
        <v>0</v>
      </c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182"/>
      <c r="EE12" s="188"/>
      <c r="EF12" s="380"/>
      <c r="EG12" s="381"/>
      <c r="EH12" s="381"/>
      <c r="EI12" s="382"/>
      <c r="EJ12" s="3" t="s">
        <v>530</v>
      </c>
      <c r="EK12" s="10">
        <f t="shared" si="16"/>
        <v>0</v>
      </c>
      <c r="EL12" s="36"/>
      <c r="EM12" s="36"/>
      <c r="EN12" s="36"/>
      <c r="EO12" s="36"/>
      <c r="EP12" s="36"/>
      <c r="EQ12" s="36"/>
      <c r="ER12" s="182"/>
      <c r="ES12" s="149">
        <f t="shared" si="17"/>
        <v>0</v>
      </c>
      <c r="ET12" s="36"/>
      <c r="EU12" s="36"/>
      <c r="EV12" s="36"/>
      <c r="EW12" s="36"/>
      <c r="EX12" s="36"/>
      <c r="EY12" s="36"/>
      <c r="EZ12" s="36"/>
      <c r="FA12" s="3" t="s">
        <v>530</v>
      </c>
      <c r="FB12" s="10">
        <f t="shared" si="18"/>
        <v>0</v>
      </c>
      <c r="FC12" s="36"/>
      <c r="FD12" s="36"/>
      <c r="FE12" s="36"/>
      <c r="FF12" s="36"/>
      <c r="FG12" s="36"/>
      <c r="FH12" s="36"/>
      <c r="FI12" s="182"/>
      <c r="FJ12" s="149">
        <f t="shared" si="19"/>
        <v>0</v>
      </c>
      <c r="FK12" s="36"/>
      <c r="FL12" s="36"/>
      <c r="FM12" s="36"/>
      <c r="FN12" s="36"/>
      <c r="FO12" s="36"/>
      <c r="FP12" s="36"/>
      <c r="FQ12" s="36"/>
    </row>
    <row r="13" spans="1:173" s="1" customFormat="1" ht="36.6" customHeight="1">
      <c r="A13" s="3" t="s">
        <v>531</v>
      </c>
      <c r="B13" s="40">
        <f t="shared" si="12"/>
        <v>35</v>
      </c>
      <c r="C13" s="62">
        <v>9</v>
      </c>
      <c r="D13" s="62">
        <v>5</v>
      </c>
      <c r="E13" s="62">
        <v>6</v>
      </c>
      <c r="F13" s="62">
        <v>2</v>
      </c>
      <c r="G13" s="62">
        <v>1</v>
      </c>
      <c r="H13" s="62">
        <v>6</v>
      </c>
      <c r="I13" s="62">
        <v>5</v>
      </c>
      <c r="J13" s="62"/>
      <c r="K13" s="62"/>
      <c r="L13" s="62">
        <v>1</v>
      </c>
      <c r="M13" s="62"/>
      <c r="N13" s="3" t="s">
        <v>531</v>
      </c>
      <c r="O13" s="218">
        <f t="shared" si="13"/>
        <v>2</v>
      </c>
      <c r="P13" s="36"/>
      <c r="Q13" s="36"/>
      <c r="R13" s="36"/>
      <c r="S13" s="36">
        <v>1</v>
      </c>
      <c r="T13" s="36"/>
      <c r="U13" s="36">
        <v>1</v>
      </c>
      <c r="V13" s="36"/>
      <c r="W13" s="36"/>
      <c r="X13" s="36"/>
      <c r="Y13" s="36"/>
      <c r="Z13" s="36"/>
      <c r="AA13" s="3" t="s">
        <v>531</v>
      </c>
      <c r="AB13" s="13">
        <f t="shared" si="20"/>
        <v>0</v>
      </c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3" t="s">
        <v>531</v>
      </c>
      <c r="AS13" s="269">
        <f t="shared" si="21"/>
        <v>5</v>
      </c>
      <c r="AT13" s="278"/>
      <c r="AU13" s="279"/>
      <c r="AV13" s="272"/>
      <c r="AW13" s="14"/>
      <c r="AX13" s="14"/>
      <c r="AY13" s="14"/>
      <c r="AZ13" s="14"/>
      <c r="BA13" s="14"/>
      <c r="BB13" s="88"/>
      <c r="BC13" s="14">
        <v>3</v>
      </c>
      <c r="BD13" s="14"/>
      <c r="BE13" s="14">
        <v>2</v>
      </c>
      <c r="BF13" s="14"/>
      <c r="BG13" s="14"/>
      <c r="BH13" s="3" t="s">
        <v>531</v>
      </c>
      <c r="BI13" s="16">
        <f t="shared" si="22"/>
        <v>0</v>
      </c>
      <c r="BJ13" s="287"/>
      <c r="BK13" s="11"/>
      <c r="BL13" s="295"/>
      <c r="BM13" s="267"/>
      <c r="BN13" s="11"/>
      <c r="BO13" s="11"/>
      <c r="BP13" s="11"/>
      <c r="BQ13" s="11"/>
      <c r="BR13" s="11"/>
      <c r="BS13" s="11"/>
      <c r="BT13" s="11"/>
      <c r="BU13" s="11"/>
      <c r="BV13" s="11"/>
      <c r="BW13" s="353"/>
      <c r="BX13" s="354"/>
      <c r="BY13" s="3" t="s">
        <v>531</v>
      </c>
      <c r="BZ13" s="10">
        <f t="shared" si="23"/>
        <v>10</v>
      </c>
      <c r="CA13" s="36"/>
      <c r="CB13" s="36">
        <v>5</v>
      </c>
      <c r="CC13" s="36">
        <v>2</v>
      </c>
      <c r="CD13" s="36">
        <v>1</v>
      </c>
      <c r="CE13" s="36"/>
      <c r="CF13" s="36">
        <v>2</v>
      </c>
      <c r="CG13" s="36"/>
      <c r="CH13" s="36"/>
      <c r="CI13" s="36"/>
      <c r="CJ13" s="36"/>
      <c r="CK13" s="11"/>
      <c r="CL13" s="3" t="s">
        <v>531</v>
      </c>
      <c r="CM13" s="10">
        <f t="shared" si="14"/>
        <v>0</v>
      </c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" t="s">
        <v>531</v>
      </c>
      <c r="CZ13" s="10">
        <f t="shared" si="15"/>
        <v>0</v>
      </c>
      <c r="DA13" s="36"/>
      <c r="DB13" s="36"/>
      <c r="DC13" s="36"/>
      <c r="DD13" s="36"/>
      <c r="DE13" s="36"/>
      <c r="DF13" s="36"/>
      <c r="DG13" s="36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3" t="s">
        <v>531</v>
      </c>
      <c r="DS13" s="10">
        <f t="shared" si="8"/>
        <v>0</v>
      </c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182"/>
      <c r="EE13" s="188"/>
      <c r="EF13" s="380"/>
      <c r="EG13" s="381"/>
      <c r="EH13" s="381"/>
      <c r="EI13" s="382"/>
      <c r="EJ13" s="3" t="s">
        <v>531</v>
      </c>
      <c r="EK13" s="10">
        <f t="shared" si="16"/>
        <v>0</v>
      </c>
      <c r="EL13" s="36"/>
      <c r="EM13" s="36"/>
      <c r="EN13" s="36"/>
      <c r="EO13" s="36"/>
      <c r="EP13" s="36"/>
      <c r="EQ13" s="36"/>
      <c r="ER13" s="182"/>
      <c r="ES13" s="149">
        <f t="shared" si="17"/>
        <v>0</v>
      </c>
      <c r="ET13" s="36"/>
      <c r="EU13" s="36"/>
      <c r="EV13" s="36"/>
      <c r="EW13" s="36"/>
      <c r="EX13" s="36"/>
      <c r="EY13" s="36"/>
      <c r="EZ13" s="36"/>
      <c r="FA13" s="3" t="s">
        <v>531</v>
      </c>
      <c r="FB13" s="10">
        <f t="shared" si="18"/>
        <v>0</v>
      </c>
      <c r="FC13" s="36"/>
      <c r="FD13" s="36"/>
      <c r="FE13" s="36"/>
      <c r="FF13" s="36"/>
      <c r="FG13" s="36"/>
      <c r="FH13" s="36"/>
      <c r="FI13" s="182"/>
      <c r="FJ13" s="149">
        <f t="shared" si="19"/>
        <v>0</v>
      </c>
      <c r="FK13" s="36"/>
      <c r="FL13" s="36"/>
      <c r="FM13" s="36"/>
      <c r="FN13" s="36"/>
      <c r="FO13" s="36"/>
      <c r="FP13" s="36"/>
      <c r="FQ13" s="36"/>
    </row>
    <row r="14" spans="1:173" s="1" customFormat="1" ht="36.6" customHeight="1">
      <c r="A14" s="3" t="s">
        <v>532</v>
      </c>
      <c r="B14" s="40">
        <f t="shared" si="12"/>
        <v>64</v>
      </c>
      <c r="C14" s="62">
        <v>24</v>
      </c>
      <c r="D14" s="62">
        <v>18</v>
      </c>
      <c r="E14" s="62">
        <v>5</v>
      </c>
      <c r="F14" s="62">
        <v>4</v>
      </c>
      <c r="G14" s="62">
        <v>3</v>
      </c>
      <c r="H14" s="62">
        <v>5</v>
      </c>
      <c r="I14" s="62">
        <v>3</v>
      </c>
      <c r="J14" s="62">
        <v>2</v>
      </c>
      <c r="K14" s="146"/>
      <c r="L14" s="146"/>
      <c r="M14" s="62"/>
      <c r="N14" s="3" t="s">
        <v>532</v>
      </c>
      <c r="O14" s="218">
        <f t="shared" si="13"/>
        <v>1</v>
      </c>
      <c r="P14" s="36">
        <v>1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" t="s">
        <v>532</v>
      </c>
      <c r="AB14" s="13">
        <f t="shared" si="20"/>
        <v>1</v>
      </c>
      <c r="AC14" s="88"/>
      <c r="AD14" s="88"/>
      <c r="AE14" s="88"/>
      <c r="AF14" s="88"/>
      <c r="AG14" s="88"/>
      <c r="AH14" s="88"/>
      <c r="AI14" s="88"/>
      <c r="AJ14" s="88">
        <v>1</v>
      </c>
      <c r="AK14" s="88"/>
      <c r="AL14" s="88"/>
      <c r="AM14" s="88"/>
      <c r="AN14" s="88"/>
      <c r="AO14" s="88"/>
      <c r="AP14" s="88"/>
      <c r="AQ14" s="88"/>
      <c r="AR14" s="3" t="s">
        <v>532</v>
      </c>
      <c r="AS14" s="269">
        <f t="shared" si="21"/>
        <v>3</v>
      </c>
      <c r="AT14" s="278"/>
      <c r="AU14" s="279"/>
      <c r="AV14" s="272"/>
      <c r="AW14" s="88"/>
      <c r="AX14" s="88"/>
      <c r="AY14" s="88"/>
      <c r="AZ14" s="88"/>
      <c r="BA14" s="88"/>
      <c r="BB14" s="88"/>
      <c r="BC14" s="88">
        <v>1</v>
      </c>
      <c r="BD14" s="88">
        <v>1</v>
      </c>
      <c r="BE14" s="88">
        <v>1</v>
      </c>
      <c r="BF14" s="88"/>
      <c r="BG14" s="14"/>
      <c r="BH14" s="3" t="s">
        <v>532</v>
      </c>
      <c r="BI14" s="16">
        <f t="shared" si="22"/>
        <v>1</v>
      </c>
      <c r="BJ14" s="287"/>
      <c r="BK14" s="36"/>
      <c r="BL14" s="295"/>
      <c r="BM14" s="267"/>
      <c r="BN14" s="11"/>
      <c r="BO14" s="11"/>
      <c r="BP14" s="11"/>
      <c r="BQ14" s="11"/>
      <c r="BR14" s="11"/>
      <c r="BS14" s="11"/>
      <c r="BT14" s="11">
        <v>1</v>
      </c>
      <c r="BU14" s="11"/>
      <c r="BV14" s="11"/>
      <c r="BW14" s="353"/>
      <c r="BX14" s="354"/>
      <c r="BY14" s="3" t="s">
        <v>532</v>
      </c>
      <c r="BZ14" s="10">
        <f t="shared" si="23"/>
        <v>11</v>
      </c>
      <c r="CA14" s="36"/>
      <c r="CB14" s="36"/>
      <c r="CC14" s="36"/>
      <c r="CD14" s="36"/>
      <c r="CE14" s="36"/>
      <c r="CF14" s="36">
        <v>1</v>
      </c>
      <c r="CG14" s="36">
        <v>4</v>
      </c>
      <c r="CH14" s="36">
        <v>5</v>
      </c>
      <c r="CI14" s="36"/>
      <c r="CJ14" s="36">
        <v>1</v>
      </c>
      <c r="CK14" s="11"/>
      <c r="CL14" s="3" t="s">
        <v>532</v>
      </c>
      <c r="CM14" s="10">
        <f t="shared" si="14"/>
        <v>0</v>
      </c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" t="s">
        <v>532</v>
      </c>
      <c r="CZ14" s="311">
        <f t="shared" si="15"/>
        <v>1</v>
      </c>
      <c r="DA14" s="36"/>
      <c r="DB14" s="36">
        <v>1</v>
      </c>
      <c r="DC14" s="36"/>
      <c r="DD14" s="36"/>
      <c r="DE14" s="36"/>
      <c r="DF14" s="36"/>
      <c r="DG14" s="36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3" t="s">
        <v>532</v>
      </c>
      <c r="DS14" s="10">
        <f t="shared" si="8"/>
        <v>0</v>
      </c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182"/>
      <c r="EE14" s="188"/>
      <c r="EF14" s="380"/>
      <c r="EG14" s="381"/>
      <c r="EH14" s="381"/>
      <c r="EI14" s="382"/>
      <c r="EJ14" s="3" t="s">
        <v>532</v>
      </c>
      <c r="EK14" s="10">
        <f t="shared" si="16"/>
        <v>0</v>
      </c>
      <c r="EL14" s="36"/>
      <c r="EM14" s="36"/>
      <c r="EN14" s="36"/>
      <c r="EO14" s="36"/>
      <c r="EP14" s="36"/>
      <c r="EQ14" s="36"/>
      <c r="ER14" s="182"/>
      <c r="ES14" s="225">
        <f t="shared" si="17"/>
        <v>0</v>
      </c>
      <c r="ET14" s="36"/>
      <c r="EU14" s="36"/>
      <c r="EV14" s="36"/>
      <c r="EW14" s="36"/>
      <c r="EX14" s="36"/>
      <c r="EY14" s="36"/>
      <c r="EZ14" s="36"/>
      <c r="FA14" s="3" t="s">
        <v>532</v>
      </c>
      <c r="FB14" s="10">
        <f t="shared" si="18"/>
        <v>0</v>
      </c>
      <c r="FC14" s="36"/>
      <c r="FD14" s="36"/>
      <c r="FE14" s="36"/>
      <c r="FF14" s="36"/>
      <c r="FG14" s="36"/>
      <c r="FH14" s="36"/>
      <c r="FI14" s="182"/>
      <c r="FJ14" s="225">
        <f t="shared" si="19"/>
        <v>0</v>
      </c>
      <c r="FK14" s="36"/>
      <c r="FL14" s="36"/>
      <c r="FM14" s="36"/>
      <c r="FN14" s="36"/>
      <c r="FO14" s="36"/>
      <c r="FP14" s="36"/>
      <c r="FQ14" s="36"/>
    </row>
    <row r="15" spans="1:173" s="1" customFormat="1" ht="36.6" customHeight="1">
      <c r="A15" s="3" t="s">
        <v>533</v>
      </c>
      <c r="B15" s="40">
        <f t="shared" si="12"/>
        <v>91</v>
      </c>
      <c r="C15" s="62">
        <v>19</v>
      </c>
      <c r="D15" s="62">
        <v>12</v>
      </c>
      <c r="E15" s="62">
        <v>7</v>
      </c>
      <c r="F15" s="62">
        <v>7</v>
      </c>
      <c r="G15" s="62">
        <v>8</v>
      </c>
      <c r="H15" s="62">
        <v>26</v>
      </c>
      <c r="I15" s="62">
        <v>11</v>
      </c>
      <c r="J15" s="62">
        <v>1</v>
      </c>
      <c r="K15" s="62"/>
      <c r="L15" s="62"/>
      <c r="M15" s="62"/>
      <c r="N15" s="3" t="s">
        <v>533</v>
      </c>
      <c r="O15" s="218">
        <f t="shared" si="13"/>
        <v>0</v>
      </c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" t="s">
        <v>533</v>
      </c>
      <c r="AB15" s="13">
        <f t="shared" si="20"/>
        <v>0</v>
      </c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3" t="s">
        <v>533</v>
      </c>
      <c r="AS15" s="269">
        <f t="shared" si="21"/>
        <v>0</v>
      </c>
      <c r="AT15" s="278"/>
      <c r="AU15" s="279"/>
      <c r="AV15" s="272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3" t="s">
        <v>533</v>
      </c>
      <c r="BI15" s="16">
        <f t="shared" si="22"/>
        <v>0</v>
      </c>
      <c r="BJ15" s="287"/>
      <c r="BK15" s="11"/>
      <c r="BL15" s="295"/>
      <c r="BM15" s="267"/>
      <c r="BN15" s="11"/>
      <c r="BO15" s="11"/>
      <c r="BP15" s="11"/>
      <c r="BQ15" s="11"/>
      <c r="BR15" s="11"/>
      <c r="BS15" s="11"/>
      <c r="BT15" s="11"/>
      <c r="BU15" s="11"/>
      <c r="BV15" s="11"/>
      <c r="BW15" s="353"/>
      <c r="BX15" s="354"/>
      <c r="BY15" s="3" t="s">
        <v>533</v>
      </c>
      <c r="BZ15" s="10">
        <f t="shared" si="23"/>
        <v>7</v>
      </c>
      <c r="CA15" s="36">
        <v>1</v>
      </c>
      <c r="CB15" s="36"/>
      <c r="CC15" s="36"/>
      <c r="CD15" s="36"/>
      <c r="CE15" s="36"/>
      <c r="CF15" s="36">
        <v>1</v>
      </c>
      <c r="CG15" s="36">
        <v>3</v>
      </c>
      <c r="CH15" s="36">
        <v>1</v>
      </c>
      <c r="CI15" s="36">
        <v>1</v>
      </c>
      <c r="CJ15" s="36"/>
      <c r="CK15" s="11"/>
      <c r="CL15" s="3" t="s">
        <v>533</v>
      </c>
      <c r="CM15" s="10">
        <f t="shared" si="14"/>
        <v>0</v>
      </c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" t="s">
        <v>533</v>
      </c>
      <c r="CZ15" s="10">
        <f t="shared" si="15"/>
        <v>0</v>
      </c>
      <c r="DA15" s="36"/>
      <c r="DB15" s="36"/>
      <c r="DC15" s="36"/>
      <c r="DD15" s="36"/>
      <c r="DE15" s="36"/>
      <c r="DF15" s="36"/>
      <c r="DG15" s="36"/>
      <c r="DH15" s="74"/>
      <c r="DI15" s="74"/>
      <c r="DJ15" s="74"/>
      <c r="DK15" s="74"/>
      <c r="DL15" s="74"/>
      <c r="DM15" s="74"/>
      <c r="DN15" s="74"/>
      <c r="DO15" s="74"/>
      <c r="DP15" s="74"/>
      <c r="DQ15" s="74"/>
      <c r="DR15" s="3" t="s">
        <v>533</v>
      </c>
      <c r="DS15" s="10">
        <f t="shared" si="8"/>
        <v>0</v>
      </c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182"/>
      <c r="EE15" s="188"/>
      <c r="EF15" s="380"/>
      <c r="EG15" s="381"/>
      <c r="EH15" s="381"/>
      <c r="EI15" s="382"/>
      <c r="EJ15" s="3" t="s">
        <v>533</v>
      </c>
      <c r="EK15" s="10">
        <f t="shared" si="16"/>
        <v>0</v>
      </c>
      <c r="EL15" s="36"/>
      <c r="EM15" s="36"/>
      <c r="EN15" s="36"/>
      <c r="EO15" s="36"/>
      <c r="EP15" s="36"/>
      <c r="EQ15" s="36"/>
      <c r="ER15" s="182"/>
      <c r="ES15" s="149">
        <f t="shared" si="17"/>
        <v>0</v>
      </c>
      <c r="ET15" s="36"/>
      <c r="EU15" s="36"/>
      <c r="EV15" s="36"/>
      <c r="EW15" s="36"/>
      <c r="EX15" s="36"/>
      <c r="EY15" s="36"/>
      <c r="EZ15" s="36"/>
      <c r="FA15" s="3" t="s">
        <v>533</v>
      </c>
      <c r="FB15" s="10">
        <f t="shared" si="18"/>
        <v>0</v>
      </c>
      <c r="FC15" s="36"/>
      <c r="FD15" s="36"/>
      <c r="FE15" s="36"/>
      <c r="FF15" s="36"/>
      <c r="FG15" s="36"/>
      <c r="FH15" s="36"/>
      <c r="FI15" s="182"/>
      <c r="FJ15" s="149">
        <f t="shared" si="19"/>
        <v>0</v>
      </c>
      <c r="FK15" s="36"/>
      <c r="FL15" s="36"/>
      <c r="FM15" s="36"/>
      <c r="FN15" s="36"/>
      <c r="FO15" s="36"/>
      <c r="FP15" s="36"/>
      <c r="FQ15" s="36"/>
    </row>
    <row r="16" spans="1:173" s="1" customFormat="1" ht="36.6" customHeight="1">
      <c r="A16" s="3" t="s">
        <v>534</v>
      </c>
      <c r="B16" s="40">
        <f t="shared" si="12"/>
        <v>33</v>
      </c>
      <c r="C16" s="62">
        <v>10</v>
      </c>
      <c r="D16" s="62">
        <v>6</v>
      </c>
      <c r="E16" s="62">
        <v>4</v>
      </c>
      <c r="F16" s="62">
        <v>2</v>
      </c>
      <c r="G16" s="62">
        <v>3</v>
      </c>
      <c r="H16" s="62">
        <v>7</v>
      </c>
      <c r="I16" s="62">
        <v>1</v>
      </c>
      <c r="J16" s="62"/>
      <c r="K16" s="62"/>
      <c r="L16" s="62"/>
      <c r="M16" s="62"/>
      <c r="N16" s="3" t="s">
        <v>534</v>
      </c>
      <c r="O16" s="218">
        <f t="shared" si="13"/>
        <v>0</v>
      </c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" t="s">
        <v>534</v>
      </c>
      <c r="AB16" s="13">
        <f t="shared" si="20"/>
        <v>1</v>
      </c>
      <c r="AC16" s="88"/>
      <c r="AD16" s="88"/>
      <c r="AE16" s="88"/>
      <c r="AF16" s="88"/>
      <c r="AG16" s="88"/>
      <c r="AH16" s="88"/>
      <c r="AI16" s="88"/>
      <c r="AJ16" s="88"/>
      <c r="AK16" s="88"/>
      <c r="AL16" s="88">
        <v>1</v>
      </c>
      <c r="AM16" s="88"/>
      <c r="AN16" s="88"/>
      <c r="AO16" s="88"/>
      <c r="AP16" s="88"/>
      <c r="AQ16" s="88"/>
      <c r="AR16" s="3" t="s">
        <v>534</v>
      </c>
      <c r="AS16" s="269">
        <f t="shared" si="21"/>
        <v>1</v>
      </c>
      <c r="AT16" s="278"/>
      <c r="AU16" s="279"/>
      <c r="AV16" s="272"/>
      <c r="AW16" s="14"/>
      <c r="AX16" s="14"/>
      <c r="AY16" s="14"/>
      <c r="AZ16" s="14"/>
      <c r="BA16" s="14">
        <v>1</v>
      </c>
      <c r="BB16" s="14"/>
      <c r="BC16" s="14"/>
      <c r="BD16" s="88"/>
      <c r="BE16" s="88"/>
      <c r="BF16" s="14"/>
      <c r="BG16" s="14"/>
      <c r="BH16" s="3" t="s">
        <v>534</v>
      </c>
      <c r="BI16" s="16">
        <f t="shared" si="22"/>
        <v>0</v>
      </c>
      <c r="BJ16" s="287"/>
      <c r="BK16" s="11"/>
      <c r="BL16" s="295"/>
      <c r="BM16" s="267"/>
      <c r="BN16" s="11"/>
      <c r="BO16" s="11"/>
      <c r="BP16" s="11"/>
      <c r="BQ16" s="11"/>
      <c r="BR16" s="11"/>
      <c r="BS16" s="11"/>
      <c r="BT16" s="11"/>
      <c r="BU16" s="11"/>
      <c r="BV16" s="11"/>
      <c r="BW16" s="353"/>
      <c r="BX16" s="354"/>
      <c r="BY16" s="3" t="s">
        <v>534</v>
      </c>
      <c r="BZ16" s="10">
        <f t="shared" si="23"/>
        <v>13</v>
      </c>
      <c r="CA16" s="36">
        <v>4</v>
      </c>
      <c r="CB16" s="36">
        <v>6</v>
      </c>
      <c r="CC16" s="36">
        <v>1</v>
      </c>
      <c r="CD16" s="36">
        <v>2</v>
      </c>
      <c r="CE16" s="36"/>
      <c r="CF16" s="36"/>
      <c r="CG16" s="36"/>
      <c r="CH16" s="36"/>
      <c r="CI16" s="36"/>
      <c r="CJ16" s="36"/>
      <c r="CK16" s="11"/>
      <c r="CL16" s="3" t="s">
        <v>534</v>
      </c>
      <c r="CM16" s="10">
        <f t="shared" si="14"/>
        <v>0</v>
      </c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" t="s">
        <v>534</v>
      </c>
      <c r="CZ16" s="10">
        <f t="shared" si="15"/>
        <v>0</v>
      </c>
      <c r="DA16" s="36"/>
      <c r="DB16" s="36"/>
      <c r="DC16" s="36"/>
      <c r="DD16" s="36"/>
      <c r="DE16" s="36"/>
      <c r="DF16" s="36"/>
      <c r="DG16" s="36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3" t="s">
        <v>534</v>
      </c>
      <c r="DS16" s="10">
        <f t="shared" si="8"/>
        <v>4</v>
      </c>
      <c r="DT16" s="36">
        <v>3</v>
      </c>
      <c r="DU16" s="36">
        <v>1</v>
      </c>
      <c r="DV16" s="36"/>
      <c r="DW16" s="36"/>
      <c r="DX16" s="36"/>
      <c r="DY16" s="36"/>
      <c r="DZ16" s="36"/>
      <c r="EA16" s="36"/>
      <c r="EB16" s="36"/>
      <c r="EC16" s="36"/>
      <c r="ED16" s="182"/>
      <c r="EE16" s="188"/>
      <c r="EF16" s="380"/>
      <c r="EG16" s="381"/>
      <c r="EH16" s="381"/>
      <c r="EI16" s="382"/>
      <c r="EJ16" s="3" t="s">
        <v>534</v>
      </c>
      <c r="EK16" s="10">
        <f t="shared" si="16"/>
        <v>0</v>
      </c>
      <c r="EL16" s="36"/>
      <c r="EM16" s="36"/>
      <c r="EN16" s="36"/>
      <c r="EO16" s="36"/>
      <c r="EP16" s="36"/>
      <c r="EQ16" s="36"/>
      <c r="ER16" s="182"/>
      <c r="ES16" s="149">
        <f t="shared" si="17"/>
        <v>0</v>
      </c>
      <c r="ET16" s="36"/>
      <c r="EU16" s="36"/>
      <c r="EV16" s="36"/>
      <c r="EW16" s="36"/>
      <c r="EX16" s="36"/>
      <c r="EY16" s="36"/>
      <c r="EZ16" s="36"/>
      <c r="FA16" s="3" t="s">
        <v>534</v>
      </c>
      <c r="FB16" s="10">
        <f t="shared" si="18"/>
        <v>0</v>
      </c>
      <c r="FC16" s="36"/>
      <c r="FD16" s="36"/>
      <c r="FE16" s="36"/>
      <c r="FF16" s="36"/>
      <c r="FG16" s="36"/>
      <c r="FH16" s="36"/>
      <c r="FI16" s="182"/>
      <c r="FJ16" s="149">
        <f t="shared" si="19"/>
        <v>0</v>
      </c>
      <c r="FK16" s="36"/>
      <c r="FL16" s="36"/>
      <c r="FM16" s="36"/>
      <c r="FN16" s="36"/>
      <c r="FO16" s="36"/>
      <c r="FP16" s="36"/>
      <c r="FQ16" s="36"/>
    </row>
    <row r="17" spans="1:173" s="1" customFormat="1" ht="36.6" customHeight="1">
      <c r="A17" s="3" t="s">
        <v>535</v>
      </c>
      <c r="B17" s="40">
        <f t="shared" si="12"/>
        <v>188</v>
      </c>
      <c r="C17" s="62">
        <v>47</v>
      </c>
      <c r="D17" s="62">
        <v>34</v>
      </c>
      <c r="E17" s="62">
        <v>24</v>
      </c>
      <c r="F17" s="62">
        <v>15</v>
      </c>
      <c r="G17" s="62">
        <v>12</v>
      </c>
      <c r="H17" s="62">
        <v>36</v>
      </c>
      <c r="I17" s="62">
        <v>17</v>
      </c>
      <c r="J17" s="62">
        <v>2</v>
      </c>
      <c r="K17" s="62"/>
      <c r="L17" s="62"/>
      <c r="M17" s="62">
        <v>1</v>
      </c>
      <c r="N17" s="3" t="s">
        <v>535</v>
      </c>
      <c r="O17" s="218">
        <f t="shared" si="13"/>
        <v>0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" t="s">
        <v>535</v>
      </c>
      <c r="AB17" s="13">
        <f t="shared" si="20"/>
        <v>2</v>
      </c>
      <c r="AC17" s="88"/>
      <c r="AD17" s="88"/>
      <c r="AE17" s="88"/>
      <c r="AF17" s="88"/>
      <c r="AG17" s="88"/>
      <c r="AH17" s="88"/>
      <c r="AI17" s="88"/>
      <c r="AJ17" s="88"/>
      <c r="AK17" s="88">
        <v>1</v>
      </c>
      <c r="AL17" s="88"/>
      <c r="AM17" s="88"/>
      <c r="AN17" s="88">
        <v>1</v>
      </c>
      <c r="AO17" s="88"/>
      <c r="AP17" s="88"/>
      <c r="AQ17" s="88"/>
      <c r="AR17" s="3" t="s">
        <v>535</v>
      </c>
      <c r="AS17" s="269">
        <f t="shared" si="21"/>
        <v>1</v>
      </c>
      <c r="AT17" s="278"/>
      <c r="AU17" s="279"/>
      <c r="AV17" s="272"/>
      <c r="AW17" s="14"/>
      <c r="AX17" s="14"/>
      <c r="AY17" s="14"/>
      <c r="AZ17" s="14"/>
      <c r="BA17" s="14"/>
      <c r="BB17" s="14"/>
      <c r="BC17" s="14"/>
      <c r="BD17" s="88"/>
      <c r="BE17" s="88">
        <v>1</v>
      </c>
      <c r="BF17" s="88"/>
      <c r="BG17" s="14"/>
      <c r="BH17" s="3" t="s">
        <v>535</v>
      </c>
      <c r="BI17" s="16">
        <f t="shared" si="22"/>
        <v>0</v>
      </c>
      <c r="BJ17" s="287"/>
      <c r="BK17" s="11"/>
      <c r="BL17" s="295"/>
      <c r="BM17" s="267"/>
      <c r="BN17" s="11"/>
      <c r="BO17" s="11"/>
      <c r="BP17" s="11"/>
      <c r="BQ17" s="11"/>
      <c r="BR17" s="11"/>
      <c r="BS17" s="11"/>
      <c r="BT17" s="11"/>
      <c r="BU17" s="11"/>
      <c r="BV17" s="11"/>
      <c r="BW17" s="353"/>
      <c r="BX17" s="354"/>
      <c r="BY17" s="3" t="s">
        <v>535</v>
      </c>
      <c r="BZ17" s="10">
        <f t="shared" si="23"/>
        <v>32</v>
      </c>
      <c r="CA17" s="184">
        <v>5</v>
      </c>
      <c r="CB17" s="184">
        <v>4</v>
      </c>
      <c r="CC17" s="184">
        <v>2</v>
      </c>
      <c r="CD17" s="184"/>
      <c r="CE17" s="184">
        <v>3</v>
      </c>
      <c r="CF17" s="184">
        <v>7</v>
      </c>
      <c r="CG17" s="184">
        <v>4</v>
      </c>
      <c r="CH17" s="184">
        <v>6</v>
      </c>
      <c r="CI17" s="184"/>
      <c r="CJ17" s="184">
        <v>1</v>
      </c>
      <c r="CK17" s="11"/>
      <c r="CL17" s="3" t="s">
        <v>535</v>
      </c>
      <c r="CM17" s="10">
        <f t="shared" si="14"/>
        <v>0</v>
      </c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" t="s">
        <v>535</v>
      </c>
      <c r="CZ17" s="10">
        <f t="shared" si="15"/>
        <v>0</v>
      </c>
      <c r="DA17" s="36"/>
      <c r="DB17" s="36"/>
      <c r="DC17" s="36"/>
      <c r="DD17" s="36"/>
      <c r="DE17" s="36"/>
      <c r="DF17" s="36"/>
      <c r="DG17" s="36"/>
      <c r="DH17" s="74"/>
      <c r="DI17" s="74"/>
      <c r="DJ17" s="74"/>
      <c r="DK17" s="74"/>
      <c r="DL17" s="74"/>
      <c r="DM17" s="74"/>
      <c r="DN17" s="74"/>
      <c r="DO17" s="74"/>
      <c r="DP17" s="74"/>
      <c r="DQ17" s="74"/>
      <c r="DR17" s="3" t="s">
        <v>535</v>
      </c>
      <c r="DS17" s="10">
        <f t="shared" si="8"/>
        <v>0</v>
      </c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182"/>
      <c r="EE17" s="188"/>
      <c r="EF17" s="380"/>
      <c r="EG17" s="381"/>
      <c r="EH17" s="381"/>
      <c r="EI17" s="382"/>
      <c r="EJ17" s="3" t="s">
        <v>535</v>
      </c>
      <c r="EK17" s="10">
        <f t="shared" si="16"/>
        <v>1</v>
      </c>
      <c r="EL17" s="36">
        <v>1</v>
      </c>
      <c r="EM17" s="36"/>
      <c r="EN17" s="36"/>
      <c r="EO17" s="36"/>
      <c r="EP17" s="36"/>
      <c r="EQ17" s="36"/>
      <c r="ER17" s="182"/>
      <c r="ES17" s="225">
        <f t="shared" si="17"/>
        <v>1</v>
      </c>
      <c r="ET17" s="36">
        <v>1</v>
      </c>
      <c r="EU17" s="36"/>
      <c r="EV17" s="36"/>
      <c r="EW17" s="36"/>
      <c r="EX17" s="36"/>
      <c r="EY17" s="36"/>
      <c r="EZ17" s="36"/>
      <c r="FA17" s="3" t="s">
        <v>535</v>
      </c>
      <c r="FB17" s="10">
        <f t="shared" si="18"/>
        <v>0</v>
      </c>
      <c r="FC17" s="36"/>
      <c r="FD17" s="36"/>
      <c r="FE17" s="36"/>
      <c r="FF17" s="36"/>
      <c r="FG17" s="36"/>
      <c r="FH17" s="36"/>
      <c r="FI17" s="182"/>
      <c r="FJ17" s="225">
        <f t="shared" si="19"/>
        <v>0</v>
      </c>
      <c r="FK17" s="36"/>
      <c r="FL17" s="36"/>
      <c r="FM17" s="36"/>
      <c r="FN17" s="36"/>
      <c r="FO17" s="36"/>
      <c r="FP17" s="36"/>
      <c r="FQ17" s="36"/>
    </row>
    <row r="18" spans="1:173" s="1" customFormat="1" ht="36.6" customHeight="1">
      <c r="A18" s="3"/>
      <c r="B18" s="40">
        <f t="shared" si="12"/>
        <v>0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3"/>
      <c r="O18" s="218">
        <f t="shared" si="13"/>
        <v>0</v>
      </c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"/>
      <c r="AB18" s="13">
        <f t="shared" si="20"/>
        <v>0</v>
      </c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3"/>
      <c r="AS18" s="269">
        <f t="shared" si="21"/>
        <v>0</v>
      </c>
      <c r="AT18" s="278"/>
      <c r="AU18" s="279"/>
      <c r="AV18" s="273"/>
      <c r="AW18" s="88"/>
      <c r="AX18" s="88"/>
      <c r="AY18" s="88"/>
      <c r="AZ18" s="88"/>
      <c r="BA18" s="14"/>
      <c r="BB18" s="14"/>
      <c r="BC18" s="14"/>
      <c r="BD18" s="14"/>
      <c r="BE18" s="14"/>
      <c r="BF18" s="14"/>
      <c r="BG18" s="14"/>
      <c r="BH18" s="3"/>
      <c r="BI18" s="16">
        <f t="shared" si="22"/>
        <v>0</v>
      </c>
      <c r="BJ18" s="287"/>
      <c r="BK18" s="11"/>
      <c r="BL18" s="295"/>
      <c r="BM18" s="267"/>
      <c r="BN18" s="11"/>
      <c r="BO18" s="11"/>
      <c r="BP18" s="11"/>
      <c r="BQ18" s="11"/>
      <c r="BR18" s="11"/>
      <c r="BS18" s="11"/>
      <c r="BT18" s="11"/>
      <c r="BU18" s="11"/>
      <c r="BV18" s="11"/>
      <c r="BW18" s="353"/>
      <c r="BX18" s="354"/>
      <c r="BY18" s="181"/>
      <c r="BZ18" s="10">
        <f t="shared" si="23"/>
        <v>0</v>
      </c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11"/>
      <c r="CL18" s="34"/>
      <c r="CM18" s="10">
        <f t="shared" si="14"/>
        <v>0</v>
      </c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4"/>
      <c r="CZ18" s="10">
        <f t="shared" si="15"/>
        <v>0</v>
      </c>
      <c r="DA18" s="36"/>
      <c r="DB18" s="36"/>
      <c r="DC18" s="36"/>
      <c r="DD18" s="36"/>
      <c r="DE18" s="36"/>
      <c r="DF18" s="36"/>
      <c r="DG18" s="36"/>
      <c r="DH18" s="74"/>
      <c r="DI18" s="74"/>
      <c r="DJ18" s="74"/>
      <c r="DK18" s="74"/>
      <c r="DL18" s="74"/>
      <c r="DM18" s="74"/>
      <c r="DN18" s="74"/>
      <c r="DO18" s="74"/>
      <c r="DP18" s="74"/>
      <c r="DQ18" s="74"/>
      <c r="DR18" s="181"/>
      <c r="DS18" s="10">
        <f t="shared" si="8"/>
        <v>0</v>
      </c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182"/>
      <c r="EE18" s="188"/>
      <c r="EF18" s="380"/>
      <c r="EG18" s="381"/>
      <c r="EH18" s="381"/>
      <c r="EI18" s="382"/>
      <c r="EJ18" s="34"/>
      <c r="EK18" s="10">
        <f t="shared" si="16"/>
        <v>0</v>
      </c>
      <c r="EL18" s="36"/>
      <c r="EM18" s="36"/>
      <c r="EN18" s="36"/>
      <c r="EO18" s="36"/>
      <c r="EP18" s="36"/>
      <c r="EQ18" s="36"/>
      <c r="ER18" s="182"/>
      <c r="ES18" s="149">
        <f t="shared" si="17"/>
        <v>0</v>
      </c>
      <c r="ET18" s="36"/>
      <c r="EU18" s="36"/>
      <c r="EV18" s="36"/>
      <c r="EW18" s="36"/>
      <c r="EX18" s="36"/>
      <c r="EY18" s="36"/>
      <c r="EZ18" s="36"/>
      <c r="FA18" s="34"/>
      <c r="FB18" s="10">
        <f t="shared" si="18"/>
        <v>0</v>
      </c>
      <c r="FC18" s="36"/>
      <c r="FD18" s="36"/>
      <c r="FE18" s="36"/>
      <c r="FF18" s="36"/>
      <c r="FG18" s="36"/>
      <c r="FH18" s="36"/>
      <c r="FI18" s="182"/>
      <c r="FJ18" s="149">
        <f t="shared" si="19"/>
        <v>0</v>
      </c>
      <c r="FK18" s="36"/>
      <c r="FL18" s="36"/>
      <c r="FM18" s="36"/>
      <c r="FN18" s="36"/>
      <c r="FO18" s="36"/>
      <c r="FP18" s="36"/>
      <c r="FQ18" s="36"/>
    </row>
    <row r="19" spans="1:173" s="1" customFormat="1" ht="36" customHeight="1">
      <c r="A19" s="3"/>
      <c r="B19" s="40">
        <f t="shared" si="12"/>
        <v>0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3"/>
      <c r="O19" s="218">
        <f t="shared" si="13"/>
        <v>0</v>
      </c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"/>
      <c r="AB19" s="13">
        <f t="shared" si="20"/>
        <v>0</v>
      </c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3"/>
      <c r="AS19" s="269">
        <f t="shared" si="21"/>
        <v>0</v>
      </c>
      <c r="AT19" s="278"/>
      <c r="AU19" s="279"/>
      <c r="AV19" s="272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3"/>
      <c r="BI19" s="16">
        <f t="shared" si="22"/>
        <v>0</v>
      </c>
      <c r="BJ19" s="287"/>
      <c r="BK19" s="11"/>
      <c r="BL19" s="295"/>
      <c r="BM19" s="267"/>
      <c r="BN19" s="11"/>
      <c r="BO19" s="11"/>
      <c r="BP19" s="11"/>
      <c r="BQ19" s="11"/>
      <c r="BR19" s="11"/>
      <c r="BS19" s="11"/>
      <c r="BT19" s="11"/>
      <c r="BU19" s="11"/>
      <c r="BV19" s="11"/>
      <c r="BW19" s="353"/>
      <c r="BX19" s="354"/>
      <c r="BY19" s="181"/>
      <c r="BZ19" s="10">
        <f t="shared" si="23"/>
        <v>0</v>
      </c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11"/>
      <c r="CL19" s="34"/>
      <c r="CM19" s="10">
        <f t="shared" si="14"/>
        <v>0</v>
      </c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185"/>
      <c r="CZ19" s="10">
        <f t="shared" si="15"/>
        <v>0</v>
      </c>
      <c r="DA19" s="36"/>
      <c r="DB19" s="36"/>
      <c r="DC19" s="36"/>
      <c r="DD19" s="36"/>
      <c r="DE19" s="36"/>
      <c r="DF19" s="36"/>
      <c r="DG19" s="36"/>
      <c r="DH19" s="74"/>
      <c r="DI19" s="74"/>
      <c r="DJ19" s="74"/>
      <c r="DK19" s="74"/>
      <c r="DL19" s="74"/>
      <c r="DM19" s="74"/>
      <c r="DN19" s="74"/>
      <c r="DO19" s="74"/>
      <c r="DP19" s="74"/>
      <c r="DQ19" s="74"/>
      <c r="DR19" s="181"/>
      <c r="DS19" s="10">
        <f t="shared" si="8"/>
        <v>0</v>
      </c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182"/>
      <c r="EE19" s="188"/>
      <c r="EF19" s="380"/>
      <c r="EG19" s="381"/>
      <c r="EH19" s="381"/>
      <c r="EI19" s="382"/>
      <c r="EJ19" s="34"/>
      <c r="EK19" s="10">
        <f t="shared" si="16"/>
        <v>0</v>
      </c>
      <c r="EL19" s="36"/>
      <c r="EM19" s="36"/>
      <c r="EN19" s="36"/>
      <c r="EO19" s="36"/>
      <c r="EP19" s="36"/>
      <c r="EQ19" s="36"/>
      <c r="ER19" s="182"/>
      <c r="ES19" s="149">
        <f t="shared" si="17"/>
        <v>0</v>
      </c>
      <c r="ET19" s="36"/>
      <c r="EU19" s="36"/>
      <c r="EV19" s="36"/>
      <c r="EW19" s="36"/>
      <c r="EX19" s="36"/>
      <c r="EY19" s="36"/>
      <c r="EZ19" s="36"/>
      <c r="FA19" s="34"/>
      <c r="FB19" s="10">
        <f t="shared" si="18"/>
        <v>0</v>
      </c>
      <c r="FC19" s="36"/>
      <c r="FD19" s="36"/>
      <c r="FE19" s="36"/>
      <c r="FF19" s="36"/>
      <c r="FG19" s="36"/>
      <c r="FH19" s="36"/>
      <c r="FI19" s="182"/>
      <c r="FJ19" s="225">
        <f t="shared" si="19"/>
        <v>0</v>
      </c>
      <c r="FK19" s="36"/>
      <c r="FL19" s="36"/>
      <c r="FM19" s="36"/>
      <c r="FN19" s="36"/>
      <c r="FO19" s="36"/>
      <c r="FP19" s="36"/>
      <c r="FQ19" s="36"/>
    </row>
    <row r="20" spans="1:173" s="1" customFormat="1" ht="36.6" customHeight="1" thickBot="1">
      <c r="A20" s="3"/>
      <c r="B20" s="40">
        <f t="shared" si="12"/>
        <v>0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3"/>
      <c r="O20" s="218">
        <f t="shared" si="13"/>
        <v>0</v>
      </c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"/>
      <c r="AB20" s="13">
        <f t="shared" si="20"/>
        <v>0</v>
      </c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3"/>
      <c r="AS20" s="269">
        <f t="shared" si="21"/>
        <v>0</v>
      </c>
      <c r="AT20" s="281"/>
      <c r="AU20" s="282"/>
      <c r="AV20" s="272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3"/>
      <c r="BI20" s="16">
        <f t="shared" si="22"/>
        <v>0</v>
      </c>
      <c r="BJ20" s="290"/>
      <c r="BK20" s="299"/>
      <c r="BL20" s="297"/>
      <c r="BM20" s="267"/>
      <c r="BN20" s="11"/>
      <c r="BO20" s="11"/>
      <c r="BP20" s="11"/>
      <c r="BQ20" s="11"/>
      <c r="BR20" s="11"/>
      <c r="BS20" s="11"/>
      <c r="BT20" s="11"/>
      <c r="BU20" s="11"/>
      <c r="BV20" s="11"/>
      <c r="BW20" s="353"/>
      <c r="BX20" s="354"/>
      <c r="BY20" s="181"/>
      <c r="BZ20" s="10">
        <f t="shared" si="23"/>
        <v>0</v>
      </c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11"/>
      <c r="CL20" s="34"/>
      <c r="CM20" s="10">
        <f t="shared" si="14"/>
        <v>0</v>
      </c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4"/>
      <c r="CZ20" s="10">
        <f t="shared" si="15"/>
        <v>0</v>
      </c>
      <c r="DA20" s="36"/>
      <c r="DB20" s="36"/>
      <c r="DC20" s="36"/>
      <c r="DD20" s="36"/>
      <c r="DE20" s="36"/>
      <c r="DF20" s="36"/>
      <c r="DG20" s="36"/>
      <c r="DH20" s="74"/>
      <c r="DI20" s="74"/>
      <c r="DJ20" s="74"/>
      <c r="DK20" s="74"/>
      <c r="DL20" s="74"/>
      <c r="DM20" s="74"/>
      <c r="DN20" s="74"/>
      <c r="DO20" s="74"/>
      <c r="DP20" s="74"/>
      <c r="DQ20" s="74"/>
      <c r="DR20" s="181"/>
      <c r="DS20" s="10">
        <f t="shared" si="8"/>
        <v>0</v>
      </c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182"/>
      <c r="EE20" s="188"/>
      <c r="EF20" s="380"/>
      <c r="EG20" s="381"/>
      <c r="EH20" s="381"/>
      <c r="EI20" s="382"/>
      <c r="EJ20" s="34"/>
      <c r="EK20" s="10">
        <f t="shared" si="16"/>
        <v>0</v>
      </c>
      <c r="EL20" s="36"/>
      <c r="EM20" s="36"/>
      <c r="EN20" s="36"/>
      <c r="EO20" s="36"/>
      <c r="EP20" s="36"/>
      <c r="EQ20" s="36"/>
      <c r="ER20" s="182"/>
      <c r="ES20" s="149">
        <f t="shared" si="17"/>
        <v>0</v>
      </c>
      <c r="ET20" s="36"/>
      <c r="EU20" s="36"/>
      <c r="EV20" s="36"/>
      <c r="EW20" s="36"/>
      <c r="EX20" s="36"/>
      <c r="EY20" s="36"/>
      <c r="EZ20" s="36"/>
      <c r="FA20" s="34"/>
      <c r="FB20" s="10">
        <f t="shared" si="18"/>
        <v>0</v>
      </c>
      <c r="FC20" s="36"/>
      <c r="FD20" s="36"/>
      <c r="FE20" s="36"/>
      <c r="FF20" s="36"/>
      <c r="FG20" s="36"/>
      <c r="FH20" s="36"/>
      <c r="FI20" s="182"/>
      <c r="FJ20" s="225">
        <f t="shared" si="19"/>
        <v>0</v>
      </c>
      <c r="FK20" s="36"/>
      <c r="FL20" s="36"/>
      <c r="FM20" s="36"/>
      <c r="FN20" s="36"/>
      <c r="FO20" s="36"/>
      <c r="FP20" s="36"/>
      <c r="FQ20" s="36"/>
    </row>
    <row r="21" spans="1:173" ht="36.6" customHeight="1">
      <c r="A21" s="372" t="s">
        <v>321</v>
      </c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66" t="s">
        <v>323</v>
      </c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408" t="s">
        <v>325</v>
      </c>
      <c r="AB21" s="408"/>
      <c r="AC21" s="408"/>
      <c r="AD21" s="408"/>
      <c r="AE21" s="408"/>
      <c r="AF21" s="408"/>
      <c r="AG21" s="408"/>
      <c r="AH21" s="408"/>
      <c r="AI21" s="408"/>
      <c r="AJ21" s="408"/>
      <c r="AK21" s="408"/>
      <c r="AL21" s="408"/>
      <c r="AM21" s="408"/>
      <c r="AN21" s="408"/>
      <c r="AO21" s="408"/>
      <c r="AP21" s="408"/>
      <c r="AQ21" s="408"/>
      <c r="AR21" s="37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50" t="s">
        <v>327</v>
      </c>
      <c r="BI21" s="352"/>
      <c r="BJ21" s="352"/>
      <c r="BK21" s="352"/>
      <c r="BL21" s="352"/>
      <c r="BM21" s="352"/>
      <c r="BN21" s="352"/>
      <c r="BO21" s="352"/>
      <c r="BP21" s="352"/>
      <c r="BQ21" s="352"/>
      <c r="BR21" s="352"/>
      <c r="BS21" s="352"/>
      <c r="BT21" s="352"/>
      <c r="BU21" s="352"/>
      <c r="BV21" s="352"/>
      <c r="BW21" s="352"/>
      <c r="BX21" s="352"/>
      <c r="BY21" s="350" t="s">
        <v>329</v>
      </c>
      <c r="BZ21" s="351"/>
      <c r="CA21" s="351"/>
      <c r="CB21" s="351"/>
      <c r="CC21" s="351"/>
      <c r="CD21" s="351"/>
      <c r="CE21" s="351"/>
      <c r="CF21" s="351"/>
      <c r="CG21" s="351"/>
      <c r="CH21" s="351"/>
      <c r="CI21" s="351"/>
      <c r="CJ21" s="351"/>
      <c r="CK21" s="351"/>
      <c r="CL21" s="350" t="s">
        <v>331</v>
      </c>
      <c r="CM21" s="351"/>
      <c r="CN21" s="351"/>
      <c r="CO21" s="351"/>
      <c r="CP21" s="351"/>
      <c r="CQ21" s="351"/>
      <c r="CR21" s="351"/>
      <c r="CS21" s="351"/>
      <c r="CT21" s="351"/>
      <c r="CU21" s="351"/>
      <c r="CV21" s="351"/>
      <c r="CW21" s="351"/>
      <c r="CX21" s="351"/>
      <c r="CY21" s="366" t="s">
        <v>357</v>
      </c>
      <c r="CZ21" s="411"/>
      <c r="DA21" s="411"/>
      <c r="DB21" s="411"/>
      <c r="DC21" s="411"/>
      <c r="DD21" s="411"/>
      <c r="DE21" s="411"/>
      <c r="DF21" s="411"/>
      <c r="DG21" s="411"/>
      <c r="DH21" s="411"/>
      <c r="DI21" s="411"/>
      <c r="DJ21" s="411"/>
      <c r="DK21" s="411"/>
      <c r="DL21" s="411"/>
      <c r="DM21" s="411"/>
      <c r="DN21" s="411"/>
      <c r="DO21" s="411"/>
      <c r="DP21" s="411"/>
      <c r="DQ21" s="411"/>
      <c r="DR21" s="350" t="s">
        <v>415</v>
      </c>
      <c r="DS21" s="352"/>
      <c r="DT21" s="352"/>
      <c r="DU21" s="352"/>
      <c r="DV21" s="352"/>
      <c r="DW21" s="352"/>
      <c r="DX21" s="352"/>
      <c r="DY21" s="352"/>
      <c r="DZ21" s="352"/>
      <c r="EA21" s="352"/>
      <c r="EB21" s="352"/>
      <c r="EC21" s="352"/>
      <c r="ED21" s="352"/>
      <c r="EE21" s="352"/>
      <c r="EF21" s="352"/>
      <c r="EG21" s="352"/>
      <c r="EH21" s="352"/>
      <c r="EI21" s="352"/>
    </row>
    <row r="22" spans="1:173" ht="36.6" customHeight="1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98"/>
      <c r="AB22" s="398"/>
      <c r="AC22" s="398"/>
      <c r="AD22" s="398"/>
      <c r="AE22" s="398"/>
      <c r="AF22" s="398"/>
      <c r="AG22" s="398"/>
      <c r="AH22" s="398"/>
      <c r="AI22" s="398"/>
      <c r="AJ22" s="398"/>
      <c r="AK22" s="398"/>
      <c r="AL22" s="398"/>
      <c r="AM22" s="398"/>
      <c r="AN22" s="398"/>
      <c r="AO22" s="398"/>
      <c r="AP22" s="398"/>
      <c r="AQ22" s="39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52"/>
      <c r="BI22" s="352"/>
      <c r="BJ22" s="352"/>
      <c r="BK22" s="352"/>
      <c r="BL22" s="352"/>
      <c r="BM22" s="352"/>
      <c r="BN22" s="352"/>
      <c r="BO22" s="352"/>
      <c r="BP22" s="352"/>
      <c r="BQ22" s="352"/>
      <c r="BR22" s="352"/>
      <c r="BS22" s="352"/>
      <c r="BT22" s="352"/>
      <c r="BU22" s="352"/>
      <c r="BV22" s="352"/>
      <c r="BW22" s="352"/>
      <c r="BX22" s="352"/>
      <c r="BY22" s="351"/>
      <c r="BZ22" s="351"/>
      <c r="CA22" s="351"/>
      <c r="CB22" s="351"/>
      <c r="CC22" s="351"/>
      <c r="CD22" s="351"/>
      <c r="CE22" s="351"/>
      <c r="CF22" s="351"/>
      <c r="CG22" s="351"/>
      <c r="CH22" s="351"/>
      <c r="CI22" s="351"/>
      <c r="CJ22" s="351"/>
      <c r="CK22" s="351"/>
      <c r="CL22" s="351"/>
      <c r="CM22" s="351"/>
      <c r="CN22" s="351"/>
      <c r="CO22" s="351"/>
      <c r="CP22" s="351"/>
      <c r="CQ22" s="351"/>
      <c r="CR22" s="351"/>
      <c r="CS22" s="351"/>
      <c r="CT22" s="351"/>
      <c r="CU22" s="351"/>
      <c r="CV22" s="351"/>
      <c r="CW22" s="351"/>
      <c r="CX22" s="351"/>
      <c r="CY22" s="411"/>
      <c r="CZ22" s="411"/>
      <c r="DA22" s="411"/>
      <c r="DB22" s="411"/>
      <c r="DC22" s="411"/>
      <c r="DD22" s="411"/>
      <c r="DE22" s="411"/>
      <c r="DF22" s="411"/>
      <c r="DG22" s="411"/>
      <c r="DH22" s="411"/>
      <c r="DI22" s="411"/>
      <c r="DJ22" s="411"/>
      <c r="DK22" s="411"/>
      <c r="DL22" s="411"/>
      <c r="DM22" s="411"/>
      <c r="DN22" s="411"/>
      <c r="DO22" s="411"/>
      <c r="DP22" s="411"/>
      <c r="DQ22" s="411"/>
      <c r="DR22" s="352"/>
      <c r="DS22" s="352"/>
      <c r="DT22" s="352"/>
      <c r="DU22" s="352"/>
      <c r="DV22" s="352"/>
      <c r="DW22" s="352"/>
      <c r="DX22" s="352"/>
      <c r="DY22" s="352"/>
      <c r="DZ22" s="352"/>
      <c r="EA22" s="352"/>
      <c r="EB22" s="352"/>
      <c r="EC22" s="352"/>
      <c r="ED22" s="352"/>
      <c r="EE22" s="352"/>
      <c r="EF22" s="352"/>
      <c r="EG22" s="352"/>
      <c r="EH22" s="352"/>
      <c r="EI22" s="352"/>
    </row>
    <row r="23" spans="1:173" ht="37.35" customHeight="1">
      <c r="A23" s="374" t="s">
        <v>322</v>
      </c>
      <c r="B23" s="375"/>
      <c r="C23" s="375"/>
      <c r="D23" s="375"/>
      <c r="E23" s="375"/>
      <c r="F23" s="375"/>
      <c r="G23" s="375"/>
      <c r="H23" s="375"/>
      <c r="I23" s="375"/>
      <c r="J23" s="375"/>
      <c r="K23" s="375"/>
      <c r="L23" s="375"/>
      <c r="M23" s="375"/>
      <c r="N23" s="344" t="s">
        <v>324</v>
      </c>
      <c r="O23" s="345"/>
      <c r="P23" s="345"/>
      <c r="Q23" s="345"/>
      <c r="R23" s="345"/>
      <c r="S23" s="345"/>
      <c r="T23" s="345"/>
      <c r="U23" s="345"/>
      <c r="V23" s="345"/>
      <c r="W23" s="345"/>
      <c r="X23" s="345"/>
      <c r="Y23" s="345"/>
      <c r="Z23" s="345"/>
      <c r="AA23" s="344" t="s">
        <v>326</v>
      </c>
      <c r="AB23" s="344"/>
      <c r="AC23" s="344"/>
      <c r="AD23" s="344"/>
      <c r="AE23" s="344"/>
      <c r="AF23" s="344"/>
      <c r="AG23" s="344"/>
      <c r="AH23" s="344"/>
      <c r="AI23" s="344"/>
      <c r="AJ23" s="344"/>
      <c r="AK23" s="344"/>
      <c r="AL23" s="344"/>
      <c r="AM23" s="344"/>
      <c r="AN23" s="344"/>
      <c r="AO23" s="344"/>
      <c r="AP23" s="344"/>
      <c r="AQ23" s="344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44" t="s">
        <v>328</v>
      </c>
      <c r="BI23" s="359"/>
      <c r="BJ23" s="359"/>
      <c r="BK23" s="359"/>
      <c r="BL23" s="359"/>
      <c r="BM23" s="359"/>
      <c r="BN23" s="359"/>
      <c r="BO23" s="359"/>
      <c r="BP23" s="359"/>
      <c r="BQ23" s="359"/>
      <c r="BR23" s="359"/>
      <c r="BS23" s="359"/>
      <c r="BT23" s="359"/>
      <c r="BU23" s="359"/>
      <c r="BV23" s="359"/>
      <c r="BW23" s="359"/>
      <c r="BX23" s="359"/>
      <c r="BY23" s="344" t="s">
        <v>330</v>
      </c>
      <c r="BZ23" s="377"/>
      <c r="CA23" s="377"/>
      <c r="CB23" s="377"/>
      <c r="CC23" s="377"/>
      <c r="CD23" s="377"/>
      <c r="CE23" s="377"/>
      <c r="CF23" s="377"/>
      <c r="CG23" s="377"/>
      <c r="CH23" s="377"/>
      <c r="CI23" s="377"/>
      <c r="CJ23" s="377"/>
      <c r="CK23" s="377"/>
      <c r="CL23" s="344" t="s">
        <v>332</v>
      </c>
      <c r="CM23" s="377"/>
      <c r="CN23" s="377"/>
      <c r="CO23" s="377"/>
      <c r="CP23" s="377"/>
      <c r="CQ23" s="377"/>
      <c r="CR23" s="377"/>
      <c r="CS23" s="377"/>
      <c r="CT23" s="377"/>
      <c r="CU23" s="377"/>
      <c r="CV23" s="377"/>
      <c r="CW23" s="377"/>
      <c r="CX23" s="377"/>
      <c r="CY23" s="409" t="s">
        <v>358</v>
      </c>
      <c r="CZ23" s="409"/>
      <c r="DA23" s="409"/>
      <c r="DB23" s="409"/>
      <c r="DC23" s="409"/>
      <c r="DD23" s="409"/>
      <c r="DE23" s="409"/>
      <c r="DF23" s="409"/>
      <c r="DG23" s="409"/>
      <c r="DH23" s="409"/>
      <c r="DI23" s="409"/>
      <c r="DJ23" s="409"/>
      <c r="DK23" s="409"/>
      <c r="DL23" s="409"/>
      <c r="DM23" s="409"/>
      <c r="DN23" s="409"/>
      <c r="DO23" s="409"/>
      <c r="DP23" s="409"/>
      <c r="DQ23" s="409"/>
      <c r="DR23" s="424" t="s">
        <v>419</v>
      </c>
      <c r="DS23" s="424"/>
      <c r="DT23" s="424"/>
      <c r="DU23" s="424"/>
      <c r="DV23" s="424"/>
      <c r="DW23" s="424"/>
      <c r="DX23" s="424"/>
      <c r="DY23" s="424"/>
      <c r="DZ23" s="424"/>
      <c r="EA23" s="424"/>
      <c r="EB23" s="424"/>
      <c r="EC23" s="424"/>
      <c r="ED23" s="424"/>
      <c r="EE23" s="424"/>
      <c r="EF23" s="424"/>
      <c r="EG23" s="424"/>
      <c r="EH23" s="424"/>
      <c r="EI23" s="424"/>
    </row>
    <row r="24" spans="1:173" ht="37.35" customHeight="1">
      <c r="A24" s="376"/>
      <c r="B24" s="376"/>
      <c r="C24" s="376"/>
      <c r="D24" s="376"/>
      <c r="E24" s="376"/>
      <c r="F24" s="376"/>
      <c r="G24" s="376"/>
      <c r="H24" s="376"/>
      <c r="I24" s="376"/>
      <c r="J24" s="376"/>
      <c r="K24" s="376"/>
      <c r="L24" s="376"/>
      <c r="M24" s="376"/>
      <c r="N24" s="346"/>
      <c r="O24" s="346"/>
      <c r="P24" s="346"/>
      <c r="Q24" s="346"/>
      <c r="R24" s="346"/>
      <c r="S24" s="346"/>
      <c r="T24" s="346"/>
      <c r="U24" s="346"/>
      <c r="V24" s="346"/>
      <c r="W24" s="346"/>
      <c r="X24" s="346"/>
      <c r="Y24" s="346"/>
      <c r="Z24" s="346"/>
      <c r="AA24" s="357" t="s">
        <v>437</v>
      </c>
      <c r="AB24" s="412" t="s">
        <v>214</v>
      </c>
      <c r="AC24" s="412"/>
      <c r="AD24" s="412"/>
      <c r="AE24" s="412"/>
      <c r="AF24" s="412"/>
      <c r="AG24" s="412"/>
      <c r="AH24" s="412"/>
      <c r="AI24" s="413"/>
      <c r="AJ24" s="414" t="s">
        <v>215</v>
      </c>
      <c r="AK24" s="415"/>
      <c r="AL24" s="415"/>
      <c r="AM24" s="415"/>
      <c r="AN24" s="415"/>
      <c r="AO24" s="415"/>
      <c r="AP24" s="415"/>
      <c r="AQ24" s="416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57" t="s">
        <v>437</v>
      </c>
      <c r="BI24" s="347" t="s">
        <v>135</v>
      </c>
      <c r="BJ24" s="349"/>
      <c r="BK24" s="349"/>
      <c r="BL24" s="349"/>
      <c r="BM24" s="349"/>
      <c r="BN24" s="349"/>
      <c r="BO24" s="349"/>
      <c r="BP24" s="349"/>
      <c r="BQ24" s="407" t="s">
        <v>136</v>
      </c>
      <c r="BR24" s="349"/>
      <c r="BS24" s="349"/>
      <c r="BT24" s="349"/>
      <c r="BU24" s="349"/>
      <c r="BV24" s="349"/>
      <c r="BW24" s="349"/>
      <c r="BX24" s="348"/>
      <c r="BY24" s="378"/>
      <c r="BZ24" s="378"/>
      <c r="CA24" s="378"/>
      <c r="CB24" s="378"/>
      <c r="CC24" s="378"/>
      <c r="CD24" s="378"/>
      <c r="CE24" s="378"/>
      <c r="CF24" s="378"/>
      <c r="CG24" s="378"/>
      <c r="CH24" s="378"/>
      <c r="CI24" s="378"/>
      <c r="CJ24" s="378"/>
      <c r="CK24" s="378"/>
      <c r="CL24" s="378"/>
      <c r="CM24" s="378"/>
      <c r="CN24" s="378"/>
      <c r="CO24" s="378"/>
      <c r="CP24" s="378"/>
      <c r="CQ24" s="378"/>
      <c r="CR24" s="378"/>
      <c r="CS24" s="378"/>
      <c r="CT24" s="378"/>
      <c r="CU24" s="378"/>
      <c r="CV24" s="378"/>
      <c r="CW24" s="378"/>
      <c r="CX24" s="378"/>
      <c r="CY24" s="410" t="s">
        <v>437</v>
      </c>
      <c r="CZ24" s="410" t="s">
        <v>135</v>
      </c>
      <c r="DA24" s="410"/>
      <c r="DB24" s="410"/>
      <c r="DC24" s="410"/>
      <c r="DD24" s="410"/>
      <c r="DE24" s="410"/>
      <c r="DF24" s="410" t="s">
        <v>227</v>
      </c>
      <c r="DG24" s="410"/>
      <c r="DH24" s="410"/>
      <c r="DI24" s="410" t="s">
        <v>480</v>
      </c>
      <c r="DJ24" s="410"/>
      <c r="DK24" s="410"/>
      <c r="DL24" s="410"/>
      <c r="DM24" s="410"/>
      <c r="DN24" s="410"/>
      <c r="DO24" s="410" t="s">
        <v>227</v>
      </c>
      <c r="DP24" s="410"/>
      <c r="DQ24" s="410"/>
      <c r="DR24" s="357" t="s">
        <v>437</v>
      </c>
      <c r="DS24" s="347" t="s">
        <v>421</v>
      </c>
      <c r="DT24" s="349"/>
      <c r="DU24" s="349"/>
      <c r="DV24" s="349"/>
      <c r="DW24" s="349"/>
      <c r="DX24" s="349"/>
      <c r="DY24" s="349"/>
      <c r="DZ24" s="349"/>
      <c r="EA24" s="348"/>
      <c r="EB24" s="81"/>
      <c r="EC24" s="81"/>
      <c r="ED24" s="81"/>
      <c r="EE24" s="81"/>
      <c r="EF24" s="81"/>
      <c r="EG24" s="81"/>
      <c r="EH24" s="81"/>
      <c r="EI24" s="81"/>
    </row>
    <row r="25" spans="1:173" ht="54" customHeight="1">
      <c r="A25" s="59" t="s">
        <v>437</v>
      </c>
      <c r="B25" s="59" t="s">
        <v>137</v>
      </c>
      <c r="C25" s="59" t="s">
        <v>375</v>
      </c>
      <c r="D25" s="60" t="s">
        <v>376</v>
      </c>
      <c r="E25" s="60" t="s">
        <v>377</v>
      </c>
      <c r="F25" s="60" t="s">
        <v>450</v>
      </c>
      <c r="G25" s="61" t="s">
        <v>378</v>
      </c>
      <c r="H25" s="60" t="s">
        <v>380</v>
      </c>
      <c r="I25" s="60" t="s">
        <v>382</v>
      </c>
      <c r="J25" s="60" t="s">
        <v>384</v>
      </c>
      <c r="K25" s="60" t="s">
        <v>386</v>
      </c>
      <c r="L25" s="60" t="s">
        <v>388</v>
      </c>
      <c r="M25" s="60" t="s">
        <v>198</v>
      </c>
      <c r="N25" s="3" t="s">
        <v>437</v>
      </c>
      <c r="O25" s="3" t="s">
        <v>137</v>
      </c>
      <c r="P25" s="9" t="s">
        <v>162</v>
      </c>
      <c r="Q25" s="342" t="s">
        <v>163</v>
      </c>
      <c r="R25" s="343"/>
      <c r="S25" s="9" t="s">
        <v>456</v>
      </c>
      <c r="T25" s="9" t="s">
        <v>455</v>
      </c>
      <c r="U25" s="9" t="s">
        <v>454</v>
      </c>
      <c r="V25" s="9" t="s">
        <v>453</v>
      </c>
      <c r="W25" s="9" t="s">
        <v>452</v>
      </c>
      <c r="X25" s="9" t="s">
        <v>457</v>
      </c>
      <c r="Y25" s="347" t="s">
        <v>227</v>
      </c>
      <c r="Z25" s="348"/>
      <c r="AA25" s="379"/>
      <c r="AB25" s="34" t="s">
        <v>112</v>
      </c>
      <c r="AC25" s="34" t="s">
        <v>240</v>
      </c>
      <c r="AD25" s="35" t="s">
        <v>459</v>
      </c>
      <c r="AE25" s="35" t="s">
        <v>460</v>
      </c>
      <c r="AF25" s="35" t="s">
        <v>461</v>
      </c>
      <c r="AG25" s="35" t="s">
        <v>462</v>
      </c>
      <c r="AH25" s="35" t="s">
        <v>463</v>
      </c>
      <c r="AI25" s="148" t="s">
        <v>391</v>
      </c>
      <c r="AJ25" s="147" t="s">
        <v>112</v>
      </c>
      <c r="AK25" s="34" t="s">
        <v>225</v>
      </c>
      <c r="AL25" s="35" t="s">
        <v>459</v>
      </c>
      <c r="AM25" s="35" t="s">
        <v>460</v>
      </c>
      <c r="AN25" s="35" t="s">
        <v>461</v>
      </c>
      <c r="AO25" s="35" t="s">
        <v>462</v>
      </c>
      <c r="AP25" s="35" t="s">
        <v>463</v>
      </c>
      <c r="AQ25" s="45" t="s">
        <v>390</v>
      </c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58"/>
      <c r="BI25" s="3" t="s">
        <v>137</v>
      </c>
      <c r="BJ25" s="9" t="s">
        <v>49</v>
      </c>
      <c r="BK25" s="9" t="s">
        <v>219</v>
      </c>
      <c r="BL25" s="9" t="s">
        <v>220</v>
      </c>
      <c r="BM25" s="9" t="s">
        <v>221</v>
      </c>
      <c r="BN25" s="9" t="s">
        <v>222</v>
      </c>
      <c r="BO25" s="9" t="s">
        <v>223</v>
      </c>
      <c r="BP25" s="22" t="s">
        <v>243</v>
      </c>
      <c r="BQ25" s="151" t="s">
        <v>137</v>
      </c>
      <c r="BR25" s="9" t="s">
        <v>49</v>
      </c>
      <c r="BS25" s="9" t="s">
        <v>219</v>
      </c>
      <c r="BT25" s="9" t="s">
        <v>220</v>
      </c>
      <c r="BU25" s="9" t="s">
        <v>221</v>
      </c>
      <c r="BV25" s="9" t="s">
        <v>222</v>
      </c>
      <c r="BW25" s="9" t="s">
        <v>224</v>
      </c>
      <c r="BX25" s="9" t="s">
        <v>243</v>
      </c>
      <c r="BY25" s="3" t="s">
        <v>437</v>
      </c>
      <c r="BZ25" s="3" t="s">
        <v>137</v>
      </c>
      <c r="CA25" s="3" t="s">
        <v>49</v>
      </c>
      <c r="CB25" s="3" t="s">
        <v>467</v>
      </c>
      <c r="CC25" s="3" t="s">
        <v>468</v>
      </c>
      <c r="CD25" s="3" t="s">
        <v>469</v>
      </c>
      <c r="CE25" s="3" t="s">
        <v>456</v>
      </c>
      <c r="CF25" s="9" t="s">
        <v>473</v>
      </c>
      <c r="CG25" s="9" t="s">
        <v>470</v>
      </c>
      <c r="CH25" s="9" t="s">
        <v>471</v>
      </c>
      <c r="CI25" s="9" t="s">
        <v>472</v>
      </c>
      <c r="CJ25" s="342" t="s">
        <v>161</v>
      </c>
      <c r="CK25" s="343"/>
      <c r="CL25" s="3" t="s">
        <v>437</v>
      </c>
      <c r="CM25" s="3" t="s">
        <v>137</v>
      </c>
      <c r="CN25" s="3" t="s">
        <v>225</v>
      </c>
      <c r="CO25" s="9" t="s">
        <v>299</v>
      </c>
      <c r="CP25" s="9" t="s">
        <v>300</v>
      </c>
      <c r="CQ25" s="9" t="s">
        <v>226</v>
      </c>
      <c r="CR25" s="9" t="s">
        <v>401</v>
      </c>
      <c r="CS25" s="9" t="s">
        <v>402</v>
      </c>
      <c r="CT25" s="9" t="s">
        <v>403</v>
      </c>
      <c r="CU25" s="9" t="s">
        <v>478</v>
      </c>
      <c r="CV25" s="342" t="s">
        <v>312</v>
      </c>
      <c r="CW25" s="401"/>
      <c r="CX25" s="343"/>
      <c r="CY25" s="410"/>
      <c r="CZ25" s="34" t="s">
        <v>35</v>
      </c>
      <c r="DA25" s="35" t="s">
        <v>406</v>
      </c>
      <c r="DB25" s="35" t="s">
        <v>408</v>
      </c>
      <c r="DC25" s="35" t="s">
        <v>410</v>
      </c>
      <c r="DD25" s="35" t="s">
        <v>412</v>
      </c>
      <c r="DE25" s="35" t="s">
        <v>414</v>
      </c>
      <c r="DF25" s="410"/>
      <c r="DG25" s="410"/>
      <c r="DH25" s="410"/>
      <c r="DI25" s="34" t="s">
        <v>35</v>
      </c>
      <c r="DJ25" s="35" t="s">
        <v>406</v>
      </c>
      <c r="DK25" s="35" t="s">
        <v>407</v>
      </c>
      <c r="DL25" s="35" t="s">
        <v>409</v>
      </c>
      <c r="DM25" s="35" t="s">
        <v>411</v>
      </c>
      <c r="DN25" s="35" t="s">
        <v>413</v>
      </c>
      <c r="DO25" s="410"/>
      <c r="DP25" s="410"/>
      <c r="DQ25" s="410"/>
      <c r="DR25" s="379"/>
      <c r="DS25" s="243" t="s">
        <v>35</v>
      </c>
      <c r="DT25" s="220" t="s">
        <v>416</v>
      </c>
      <c r="DU25" s="220" t="s">
        <v>389</v>
      </c>
      <c r="DV25" s="220" t="s">
        <v>418</v>
      </c>
      <c r="DW25" s="220" t="s">
        <v>165</v>
      </c>
      <c r="DX25" s="220" t="s">
        <v>166</v>
      </c>
      <c r="DY25" s="220" t="s">
        <v>223</v>
      </c>
      <c r="DZ25" s="220" t="s">
        <v>417</v>
      </c>
      <c r="EA25" s="35" t="s">
        <v>227</v>
      </c>
      <c r="EB25" s="82"/>
      <c r="EC25" s="82"/>
      <c r="ED25" s="82"/>
      <c r="EE25" s="82"/>
      <c r="EF25" s="82"/>
      <c r="EG25" s="82"/>
      <c r="EH25" s="82"/>
      <c r="EI25" s="82"/>
    </row>
    <row r="26" spans="1:173" ht="37.35" customHeight="1">
      <c r="A26" s="3" t="s">
        <v>35</v>
      </c>
      <c r="B26" s="10">
        <f t="shared" ref="B26:L26" si="24">SUM(B27:B40)</f>
        <v>0</v>
      </c>
      <c r="C26" s="10">
        <f t="shared" si="24"/>
        <v>0</v>
      </c>
      <c r="D26" s="10">
        <f t="shared" si="24"/>
        <v>0</v>
      </c>
      <c r="E26" s="10">
        <f t="shared" si="24"/>
        <v>0</v>
      </c>
      <c r="F26" s="10">
        <f t="shared" si="24"/>
        <v>0</v>
      </c>
      <c r="G26" s="10">
        <f t="shared" si="24"/>
        <v>0</v>
      </c>
      <c r="H26" s="10">
        <f t="shared" si="24"/>
        <v>0</v>
      </c>
      <c r="I26" s="10">
        <f t="shared" si="24"/>
        <v>0</v>
      </c>
      <c r="J26" s="10">
        <f t="shared" si="24"/>
        <v>0</v>
      </c>
      <c r="K26" s="10">
        <f t="shared" si="24"/>
        <v>0</v>
      </c>
      <c r="L26" s="10">
        <f t="shared" si="24"/>
        <v>0</v>
      </c>
      <c r="M26" s="11"/>
      <c r="N26" s="3" t="s">
        <v>35</v>
      </c>
      <c r="O26" s="10">
        <f t="shared" ref="O26:X26" si="25">SUM(O27:O40)</f>
        <v>162</v>
      </c>
      <c r="P26" s="10">
        <f t="shared" si="25"/>
        <v>4</v>
      </c>
      <c r="Q26" s="368">
        <f>SUM(Q27:R40)</f>
        <v>67</v>
      </c>
      <c r="R26" s="369"/>
      <c r="S26" s="10">
        <f t="shared" si="25"/>
        <v>43</v>
      </c>
      <c r="T26" s="10">
        <f t="shared" si="25"/>
        <v>26</v>
      </c>
      <c r="U26" s="10">
        <f t="shared" si="25"/>
        <v>19</v>
      </c>
      <c r="V26" s="10">
        <f t="shared" si="25"/>
        <v>3</v>
      </c>
      <c r="W26" s="10">
        <f t="shared" si="25"/>
        <v>0</v>
      </c>
      <c r="X26" s="230">
        <f t="shared" si="25"/>
        <v>0</v>
      </c>
      <c r="Y26" s="355"/>
      <c r="Z26" s="356"/>
      <c r="AA26" s="3" t="s">
        <v>112</v>
      </c>
      <c r="AB26" s="224">
        <f t="shared" ref="AB26:AQ26" si="26">SUM(AB27:AB40)</f>
        <v>0</v>
      </c>
      <c r="AC26" s="224">
        <f t="shared" si="26"/>
        <v>0</v>
      </c>
      <c r="AD26" s="224">
        <f t="shared" si="26"/>
        <v>0</v>
      </c>
      <c r="AE26" s="224">
        <f t="shared" si="26"/>
        <v>0</v>
      </c>
      <c r="AF26" s="224">
        <f t="shared" si="26"/>
        <v>0</v>
      </c>
      <c r="AG26" s="224">
        <f t="shared" si="26"/>
        <v>0</v>
      </c>
      <c r="AH26" s="224">
        <f t="shared" si="26"/>
        <v>0</v>
      </c>
      <c r="AI26" s="221">
        <f t="shared" si="26"/>
        <v>0</v>
      </c>
      <c r="AJ26" s="225">
        <f t="shared" si="26"/>
        <v>0</v>
      </c>
      <c r="AK26" s="224">
        <f t="shared" si="26"/>
        <v>0</v>
      </c>
      <c r="AL26" s="224">
        <f t="shared" si="26"/>
        <v>0</v>
      </c>
      <c r="AM26" s="224">
        <f t="shared" si="26"/>
        <v>0</v>
      </c>
      <c r="AN26" s="224">
        <f t="shared" si="26"/>
        <v>0</v>
      </c>
      <c r="AO26" s="224">
        <f t="shared" si="26"/>
        <v>0</v>
      </c>
      <c r="AP26" s="224">
        <f t="shared" si="26"/>
        <v>0</v>
      </c>
      <c r="AQ26" s="224">
        <f t="shared" si="26"/>
        <v>0</v>
      </c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" t="s">
        <v>35</v>
      </c>
      <c r="BI26" s="10">
        <f t="shared" ref="BI26:BI40" si="27">SUM(BJ26:BP26)</f>
        <v>1</v>
      </c>
      <c r="BJ26" s="10">
        <f t="shared" ref="BJ26:BP26" si="28">SUM(BJ27:BJ40)</f>
        <v>1</v>
      </c>
      <c r="BK26" s="10">
        <f t="shared" si="28"/>
        <v>0</v>
      </c>
      <c r="BL26" s="10">
        <f t="shared" si="28"/>
        <v>0</v>
      </c>
      <c r="BM26" s="10">
        <f t="shared" si="28"/>
        <v>0</v>
      </c>
      <c r="BN26" s="10">
        <f t="shared" si="28"/>
        <v>0</v>
      </c>
      <c r="BO26" s="10">
        <f t="shared" si="28"/>
        <v>0</v>
      </c>
      <c r="BP26" s="16">
        <f t="shared" si="28"/>
        <v>0</v>
      </c>
      <c r="BQ26" s="149">
        <f t="shared" ref="BQ26:BQ40" si="29">SUM(BR26:BX26)</f>
        <v>2</v>
      </c>
      <c r="BR26" s="10">
        <f t="shared" ref="BR26:BX26" si="30">SUM(BR27:BR40)</f>
        <v>2</v>
      </c>
      <c r="BS26" s="10">
        <f t="shared" si="30"/>
        <v>0</v>
      </c>
      <c r="BT26" s="10">
        <f t="shared" si="30"/>
        <v>0</v>
      </c>
      <c r="BU26" s="10">
        <f t="shared" si="30"/>
        <v>0</v>
      </c>
      <c r="BV26" s="10">
        <f t="shared" si="30"/>
        <v>0</v>
      </c>
      <c r="BW26" s="10">
        <f t="shared" si="30"/>
        <v>0</v>
      </c>
      <c r="BX26" s="10">
        <f t="shared" si="30"/>
        <v>0</v>
      </c>
      <c r="BY26" s="3" t="s">
        <v>35</v>
      </c>
      <c r="BZ26" s="10">
        <f t="shared" ref="BZ26:CJ26" si="31">SUM(BZ27:BZ40)</f>
        <v>0</v>
      </c>
      <c r="CA26" s="10">
        <f t="shared" si="31"/>
        <v>0</v>
      </c>
      <c r="CB26" s="10">
        <f t="shared" si="31"/>
        <v>0</v>
      </c>
      <c r="CC26" s="10">
        <f t="shared" si="31"/>
        <v>0</v>
      </c>
      <c r="CD26" s="10">
        <f t="shared" si="31"/>
        <v>0</v>
      </c>
      <c r="CE26" s="10">
        <f t="shared" si="31"/>
        <v>0</v>
      </c>
      <c r="CF26" s="10">
        <f t="shared" si="31"/>
        <v>0</v>
      </c>
      <c r="CG26" s="10">
        <f t="shared" si="31"/>
        <v>0</v>
      </c>
      <c r="CH26" s="10">
        <f t="shared" si="31"/>
        <v>0</v>
      </c>
      <c r="CI26" s="10">
        <f t="shared" si="31"/>
        <v>0</v>
      </c>
      <c r="CJ26" s="340">
        <f t="shared" si="31"/>
        <v>0</v>
      </c>
      <c r="CK26" s="341"/>
      <c r="CL26" s="3" t="s">
        <v>35</v>
      </c>
      <c r="CM26" s="10">
        <f t="shared" ref="CM26:CU26" si="32">SUM(CM27:CM40)</f>
        <v>0</v>
      </c>
      <c r="CN26" s="10">
        <f t="shared" si="32"/>
        <v>0</v>
      </c>
      <c r="CO26" s="10">
        <f t="shared" si="32"/>
        <v>0</v>
      </c>
      <c r="CP26" s="10">
        <f t="shared" si="32"/>
        <v>0</v>
      </c>
      <c r="CQ26" s="10">
        <f t="shared" si="32"/>
        <v>0</v>
      </c>
      <c r="CR26" s="10">
        <f t="shared" si="32"/>
        <v>0</v>
      </c>
      <c r="CS26" s="10">
        <f t="shared" si="32"/>
        <v>0</v>
      </c>
      <c r="CT26" s="10">
        <f t="shared" si="32"/>
        <v>0</v>
      </c>
      <c r="CU26" s="10">
        <f t="shared" si="32"/>
        <v>0</v>
      </c>
      <c r="CV26" s="368"/>
      <c r="CW26" s="418"/>
      <c r="CX26" s="369"/>
      <c r="CY26" s="34"/>
      <c r="CZ26" s="105">
        <f t="shared" ref="CZ26:DE26" si="33">SUM(CZ27:CZ40)</f>
        <v>2</v>
      </c>
      <c r="DA26" s="105">
        <f t="shared" si="33"/>
        <v>0</v>
      </c>
      <c r="DB26" s="105">
        <f t="shared" si="33"/>
        <v>0</v>
      </c>
      <c r="DC26" s="105">
        <f t="shared" si="33"/>
        <v>0</v>
      </c>
      <c r="DD26" s="105">
        <f t="shared" si="33"/>
        <v>0</v>
      </c>
      <c r="DE26" s="105">
        <f t="shared" si="33"/>
        <v>2</v>
      </c>
      <c r="DF26" s="360"/>
      <c r="DG26" s="360"/>
      <c r="DH26" s="360"/>
      <c r="DI26" s="100">
        <f t="shared" ref="DI26:DN26" si="34">SUM(DI27:DI40)</f>
        <v>4200</v>
      </c>
      <c r="DJ26" s="100">
        <f t="shared" si="34"/>
        <v>0</v>
      </c>
      <c r="DK26" s="100">
        <f t="shared" si="34"/>
        <v>0</v>
      </c>
      <c r="DL26" s="100">
        <f t="shared" si="34"/>
        <v>1000</v>
      </c>
      <c r="DM26" s="100">
        <f t="shared" si="34"/>
        <v>0</v>
      </c>
      <c r="DN26" s="100">
        <f t="shared" si="34"/>
        <v>3200</v>
      </c>
      <c r="DO26" s="360"/>
      <c r="DP26" s="360"/>
      <c r="DQ26" s="360"/>
      <c r="DR26" s="67"/>
      <c r="DS26" s="66">
        <f t="shared" ref="DS26:DZ26" si="35">SUM(DS27:DS40)</f>
        <v>2</v>
      </c>
      <c r="DT26" s="66">
        <f t="shared" si="35"/>
        <v>2</v>
      </c>
      <c r="DU26" s="66">
        <f t="shared" si="35"/>
        <v>0</v>
      </c>
      <c r="DV26" s="66">
        <f t="shared" si="35"/>
        <v>0</v>
      </c>
      <c r="DW26" s="66">
        <f t="shared" si="35"/>
        <v>0</v>
      </c>
      <c r="DX26" s="66">
        <f t="shared" si="35"/>
        <v>0</v>
      </c>
      <c r="DY26" s="66">
        <f t="shared" si="35"/>
        <v>0</v>
      </c>
      <c r="DZ26" s="66">
        <f t="shared" si="35"/>
        <v>0</v>
      </c>
      <c r="EA26" s="36"/>
      <c r="EB26" s="74"/>
      <c r="EC26" s="74"/>
      <c r="ED26" s="74"/>
      <c r="EE26" s="74"/>
      <c r="EF26" s="74"/>
      <c r="EG26" s="74"/>
      <c r="EH26" s="74"/>
      <c r="EI26" s="83"/>
    </row>
    <row r="27" spans="1:173" ht="37.35" customHeight="1">
      <c r="A27" s="3" t="s">
        <v>523</v>
      </c>
      <c r="B27" s="10">
        <f t="shared" ref="B27:B40" si="36">SUM(C27:M27)</f>
        <v>0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3" t="s">
        <v>523</v>
      </c>
      <c r="O27" s="87">
        <f>SUM(P27:X27)</f>
        <v>16</v>
      </c>
      <c r="P27" s="184"/>
      <c r="Q27" s="340">
        <v>8</v>
      </c>
      <c r="R27" s="341"/>
      <c r="S27" s="184">
        <v>5</v>
      </c>
      <c r="T27" s="184">
        <v>2</v>
      </c>
      <c r="U27" s="184"/>
      <c r="V27" s="184">
        <v>1</v>
      </c>
      <c r="W27" s="184"/>
      <c r="X27" s="65"/>
      <c r="Y27" s="355"/>
      <c r="Z27" s="356"/>
      <c r="AA27" s="3" t="s">
        <v>523</v>
      </c>
      <c r="AB27" s="224">
        <f>SUM(AC27:AI27)</f>
        <v>0</v>
      </c>
      <c r="AC27" s="188"/>
      <c r="AD27" s="36"/>
      <c r="AE27" s="36"/>
      <c r="AF27" s="36"/>
      <c r="AG27" s="36"/>
      <c r="AH27" s="36"/>
      <c r="AI27" s="182"/>
      <c r="AJ27" s="225">
        <f>SUM(AK27:AQ27)</f>
        <v>0</v>
      </c>
      <c r="AK27" s="36"/>
      <c r="AL27" s="36"/>
      <c r="AM27" s="36"/>
      <c r="AN27" s="36"/>
      <c r="AO27" s="34"/>
      <c r="AP27" s="34"/>
      <c r="AQ27" s="34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" t="s">
        <v>523</v>
      </c>
      <c r="BI27" s="10">
        <f t="shared" si="27"/>
        <v>0</v>
      </c>
      <c r="BJ27" s="36"/>
      <c r="BK27" s="36"/>
      <c r="BL27" s="36"/>
      <c r="BM27" s="36"/>
      <c r="BN27" s="36"/>
      <c r="BO27" s="36"/>
      <c r="BP27" s="182"/>
      <c r="BQ27" s="149">
        <f t="shared" si="29"/>
        <v>0</v>
      </c>
      <c r="BR27" s="36"/>
      <c r="BS27" s="36"/>
      <c r="BT27" s="36"/>
      <c r="BU27" s="36"/>
      <c r="BV27" s="36"/>
      <c r="BW27" s="36"/>
      <c r="BX27" s="36"/>
      <c r="BY27" s="3" t="s">
        <v>523</v>
      </c>
      <c r="BZ27" s="10">
        <f>SUM(CA27:CI27)</f>
        <v>0</v>
      </c>
      <c r="CA27" s="36"/>
      <c r="CB27" s="36"/>
      <c r="CC27" s="36"/>
      <c r="CD27" s="36"/>
      <c r="CE27" s="36"/>
      <c r="CF27" s="36"/>
      <c r="CG27" s="36"/>
      <c r="CH27" s="36"/>
      <c r="CI27" s="36"/>
      <c r="CJ27" s="340"/>
      <c r="CK27" s="341"/>
      <c r="CL27" s="3" t="s">
        <v>523</v>
      </c>
      <c r="CM27" s="10">
        <f>SUM(CN27:CU27)</f>
        <v>0</v>
      </c>
      <c r="CN27" s="184"/>
      <c r="CO27" s="184"/>
      <c r="CP27" s="184"/>
      <c r="CQ27" s="184"/>
      <c r="CR27" s="184"/>
      <c r="CS27" s="184"/>
      <c r="CT27" s="184"/>
      <c r="CU27" s="184"/>
      <c r="CV27" s="419"/>
      <c r="CW27" s="420"/>
      <c r="CX27" s="421"/>
      <c r="CY27" s="3" t="s">
        <v>523</v>
      </c>
      <c r="CZ27" s="105">
        <f>SUM(DA27:DE27)</f>
        <v>0</v>
      </c>
      <c r="DA27" s="36"/>
      <c r="DB27" s="36"/>
      <c r="DC27" s="36"/>
      <c r="DD27" s="36"/>
      <c r="DE27" s="36"/>
      <c r="DF27" s="360"/>
      <c r="DG27" s="360"/>
      <c r="DH27" s="360"/>
      <c r="DI27" s="100">
        <f>SUM(DJ27:DN27)</f>
        <v>0</v>
      </c>
      <c r="DJ27" s="101"/>
      <c r="DK27" s="101"/>
      <c r="DL27" s="101"/>
      <c r="DM27" s="101"/>
      <c r="DN27" s="101"/>
      <c r="DO27" s="360"/>
      <c r="DP27" s="360"/>
      <c r="DQ27" s="360"/>
      <c r="DR27" s="3" t="s">
        <v>523</v>
      </c>
      <c r="DS27" s="68">
        <f>SUM(DT27:DZ27)</f>
        <v>0</v>
      </c>
      <c r="DT27" s="194"/>
      <c r="DU27" s="194"/>
      <c r="DV27" s="194"/>
      <c r="DW27" s="195"/>
      <c r="DX27" s="195"/>
      <c r="DY27" s="195"/>
      <c r="DZ27" s="195"/>
      <c r="EA27" s="194"/>
      <c r="EB27" s="84"/>
      <c r="EC27" s="84"/>
      <c r="ED27" s="84"/>
      <c r="EE27" s="84"/>
      <c r="EF27" s="84"/>
      <c r="EG27" s="84"/>
      <c r="EH27" s="84"/>
      <c r="EI27" s="81"/>
    </row>
    <row r="28" spans="1:173" ht="37.35" customHeight="1">
      <c r="A28" s="3" t="s">
        <v>526</v>
      </c>
      <c r="B28" s="10">
        <f t="shared" si="36"/>
        <v>0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11"/>
      <c r="N28" s="3" t="s">
        <v>526</v>
      </c>
      <c r="O28" s="10">
        <f t="shared" ref="O28:O40" si="37">SUM(P28:X28)</f>
        <v>13</v>
      </c>
      <c r="P28" s="36"/>
      <c r="Q28" s="340">
        <v>6</v>
      </c>
      <c r="R28" s="341"/>
      <c r="S28" s="36">
        <v>4</v>
      </c>
      <c r="T28" s="36">
        <v>1</v>
      </c>
      <c r="U28" s="36">
        <v>2</v>
      </c>
      <c r="V28" s="36"/>
      <c r="W28" s="36"/>
      <c r="X28" s="65"/>
      <c r="Y28" s="355"/>
      <c r="Z28" s="356"/>
      <c r="AA28" s="3" t="s">
        <v>526</v>
      </c>
      <c r="AB28" s="224">
        <f t="shared" ref="AB28:AB40" si="38">SUM(AC28:AI28)</f>
        <v>0</v>
      </c>
      <c r="AC28" s="188"/>
      <c r="AD28" s="36"/>
      <c r="AE28" s="36"/>
      <c r="AF28" s="36"/>
      <c r="AG28" s="36"/>
      <c r="AH28" s="36"/>
      <c r="AI28" s="182"/>
      <c r="AJ28" s="225">
        <f t="shared" ref="AJ28:AJ40" si="39">SUM(AK28:AQ28)</f>
        <v>0</v>
      </c>
      <c r="AK28" s="36"/>
      <c r="AL28" s="36"/>
      <c r="AM28" s="36"/>
      <c r="AN28" s="36"/>
      <c r="AO28" s="34"/>
      <c r="AP28" s="34"/>
      <c r="AQ28" s="34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" t="s">
        <v>526</v>
      </c>
      <c r="BI28" s="10">
        <f t="shared" si="27"/>
        <v>0</v>
      </c>
      <c r="BJ28" s="36"/>
      <c r="BK28" s="36"/>
      <c r="BL28" s="36"/>
      <c r="BM28" s="36"/>
      <c r="BN28" s="36"/>
      <c r="BO28" s="36"/>
      <c r="BP28" s="182"/>
      <c r="BQ28" s="149">
        <f t="shared" si="29"/>
        <v>0</v>
      </c>
      <c r="BR28" s="36"/>
      <c r="BS28" s="36"/>
      <c r="BT28" s="36"/>
      <c r="BU28" s="36"/>
      <c r="BV28" s="36"/>
      <c r="BW28" s="36"/>
      <c r="BX28" s="36"/>
      <c r="BY28" s="3" t="s">
        <v>526</v>
      </c>
      <c r="BZ28" s="10">
        <f t="shared" ref="BZ28:BZ40" si="40">SUM(CA28:CI28)</f>
        <v>0</v>
      </c>
      <c r="CA28" s="36"/>
      <c r="CB28" s="36"/>
      <c r="CC28" s="36"/>
      <c r="CD28" s="36"/>
      <c r="CE28" s="36"/>
      <c r="CF28" s="36"/>
      <c r="CG28" s="36"/>
      <c r="CH28" s="36"/>
      <c r="CI28" s="36"/>
      <c r="CJ28" s="340"/>
      <c r="CK28" s="341"/>
      <c r="CL28" s="3" t="s">
        <v>526</v>
      </c>
      <c r="CM28" s="10">
        <f t="shared" ref="CM28:CM40" si="41">SUM(CN28:CU28)</f>
        <v>0</v>
      </c>
      <c r="CN28" s="36"/>
      <c r="CO28" s="36"/>
      <c r="CP28" s="36"/>
      <c r="CQ28" s="36"/>
      <c r="CR28" s="36"/>
      <c r="CS28" s="36"/>
      <c r="CT28" s="36"/>
      <c r="CU28" s="36"/>
      <c r="CV28" s="364"/>
      <c r="CW28" s="417"/>
      <c r="CX28" s="365"/>
      <c r="CY28" s="3" t="s">
        <v>526</v>
      </c>
      <c r="CZ28" s="105">
        <f t="shared" ref="CZ28:CZ40" si="42">SUM(DA28:DE28)</f>
        <v>1</v>
      </c>
      <c r="DA28" s="36"/>
      <c r="DB28" s="36"/>
      <c r="DC28" s="36"/>
      <c r="DD28" s="36"/>
      <c r="DE28" s="36">
        <v>1</v>
      </c>
      <c r="DF28" s="360"/>
      <c r="DG28" s="360"/>
      <c r="DH28" s="360"/>
      <c r="DI28" s="100">
        <f t="shared" ref="DI28:DI40" si="43">SUM(DJ28:DN28)</f>
        <v>1000</v>
      </c>
      <c r="DJ28" s="101"/>
      <c r="DK28" s="318"/>
      <c r="DL28" s="318">
        <v>1000</v>
      </c>
      <c r="DM28" s="318"/>
      <c r="DN28" s="318"/>
      <c r="DO28" s="360"/>
      <c r="DP28" s="360"/>
      <c r="DQ28" s="360"/>
      <c r="DR28" s="3" t="s">
        <v>526</v>
      </c>
      <c r="DS28" s="68">
        <f t="shared" ref="DS28:DS40" si="44">SUM(DT28:DZ28)</f>
        <v>0</v>
      </c>
      <c r="DT28" s="194"/>
      <c r="DU28" s="194"/>
      <c r="DV28" s="194"/>
      <c r="DW28" s="194"/>
      <c r="DX28" s="194"/>
      <c r="DY28" s="194"/>
      <c r="DZ28" s="194"/>
      <c r="EA28" s="194"/>
      <c r="EB28" s="84"/>
      <c r="EC28" s="84"/>
      <c r="ED28" s="84"/>
      <c r="EE28" s="84"/>
      <c r="EF28" s="84"/>
      <c r="EG28" s="84"/>
      <c r="EH28" s="84"/>
      <c r="EI28" s="81"/>
    </row>
    <row r="29" spans="1:173" ht="37.35" customHeight="1">
      <c r="A29" s="3" t="s">
        <v>527</v>
      </c>
      <c r="B29" s="10">
        <f t="shared" si="36"/>
        <v>0</v>
      </c>
      <c r="C29" s="36"/>
      <c r="D29" s="36"/>
      <c r="E29" s="36"/>
      <c r="F29" s="36"/>
      <c r="G29" s="36"/>
      <c r="H29" s="36"/>
      <c r="I29" s="36"/>
      <c r="J29" s="36"/>
      <c r="K29" s="36"/>
      <c r="L29" s="191"/>
      <c r="M29" s="11"/>
      <c r="N29" s="3" t="s">
        <v>527</v>
      </c>
      <c r="O29" s="10">
        <f t="shared" si="37"/>
        <v>17</v>
      </c>
      <c r="P29" s="36"/>
      <c r="Q29" s="340">
        <v>3</v>
      </c>
      <c r="R29" s="341"/>
      <c r="S29" s="36">
        <v>3</v>
      </c>
      <c r="T29" s="36">
        <v>3</v>
      </c>
      <c r="U29" s="36">
        <v>7</v>
      </c>
      <c r="V29" s="36">
        <v>1</v>
      </c>
      <c r="W29" s="36"/>
      <c r="X29" s="65"/>
      <c r="Y29" s="355"/>
      <c r="Z29" s="356"/>
      <c r="AA29" s="3" t="s">
        <v>527</v>
      </c>
      <c r="AB29" s="224">
        <f t="shared" si="38"/>
        <v>0</v>
      </c>
      <c r="AC29" s="188"/>
      <c r="AD29" s="36"/>
      <c r="AE29" s="36"/>
      <c r="AF29" s="36"/>
      <c r="AG29" s="36"/>
      <c r="AH29" s="36"/>
      <c r="AI29" s="182"/>
      <c r="AJ29" s="225">
        <f t="shared" si="39"/>
        <v>0</v>
      </c>
      <c r="AK29" s="36"/>
      <c r="AL29" s="36"/>
      <c r="AM29" s="36"/>
      <c r="AN29" s="36"/>
      <c r="AO29" s="34"/>
      <c r="AP29" s="34"/>
      <c r="AQ29" s="34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" t="s">
        <v>527</v>
      </c>
      <c r="BI29" s="10">
        <f t="shared" si="27"/>
        <v>0</v>
      </c>
      <c r="BJ29" s="36"/>
      <c r="BK29" s="36"/>
      <c r="BL29" s="36"/>
      <c r="BM29" s="36"/>
      <c r="BN29" s="36"/>
      <c r="BO29" s="36"/>
      <c r="BP29" s="182"/>
      <c r="BQ29" s="149">
        <f t="shared" si="29"/>
        <v>0</v>
      </c>
      <c r="BR29" s="36"/>
      <c r="BS29" s="36"/>
      <c r="BT29" s="36"/>
      <c r="BU29" s="36"/>
      <c r="BV29" s="36"/>
      <c r="BW29" s="36"/>
      <c r="BX29" s="36"/>
      <c r="BY29" s="3" t="s">
        <v>527</v>
      </c>
      <c r="BZ29" s="10">
        <f t="shared" si="40"/>
        <v>0</v>
      </c>
      <c r="CA29" s="36"/>
      <c r="CB29" s="36"/>
      <c r="CC29" s="36"/>
      <c r="CD29" s="36"/>
      <c r="CE29" s="36"/>
      <c r="CF29" s="36"/>
      <c r="CG29" s="36"/>
      <c r="CH29" s="36"/>
      <c r="CI29" s="36"/>
      <c r="CJ29" s="340"/>
      <c r="CK29" s="341"/>
      <c r="CL29" s="3" t="s">
        <v>527</v>
      </c>
      <c r="CM29" s="10">
        <f t="shared" si="41"/>
        <v>0</v>
      </c>
      <c r="CN29" s="36"/>
      <c r="CO29" s="36"/>
      <c r="CP29" s="36"/>
      <c r="CQ29" s="36"/>
      <c r="CR29" s="36"/>
      <c r="CS29" s="36"/>
      <c r="CT29" s="36"/>
      <c r="CU29" s="36"/>
      <c r="CV29" s="364"/>
      <c r="CW29" s="417"/>
      <c r="CX29" s="365"/>
      <c r="CY29" s="3" t="s">
        <v>527</v>
      </c>
      <c r="CZ29" s="105">
        <f t="shared" si="42"/>
        <v>0</v>
      </c>
      <c r="DA29" s="36"/>
      <c r="DB29" s="36"/>
      <c r="DC29" s="36"/>
      <c r="DD29" s="36"/>
      <c r="DE29" s="36"/>
      <c r="DF29" s="363"/>
      <c r="DG29" s="363"/>
      <c r="DH29" s="363"/>
      <c r="DI29" s="100">
        <f t="shared" si="43"/>
        <v>0</v>
      </c>
      <c r="DJ29" s="101"/>
      <c r="DK29" s="318"/>
      <c r="DL29" s="318"/>
      <c r="DM29" s="318"/>
      <c r="DN29" s="318"/>
      <c r="DO29" s="360"/>
      <c r="DP29" s="360"/>
      <c r="DQ29" s="360"/>
      <c r="DR29" s="3" t="s">
        <v>527</v>
      </c>
      <c r="DS29" s="68">
        <f t="shared" si="44"/>
        <v>0</v>
      </c>
      <c r="DT29" s="194"/>
      <c r="DU29" s="194"/>
      <c r="DV29" s="194"/>
      <c r="DW29" s="194"/>
      <c r="DX29" s="194"/>
      <c r="DY29" s="194"/>
      <c r="DZ29" s="194"/>
      <c r="EA29" s="194"/>
      <c r="EB29" s="84"/>
      <c r="EC29" s="84"/>
      <c r="ED29" s="84"/>
      <c r="EE29" s="84"/>
      <c r="EF29" s="84"/>
      <c r="EG29" s="84"/>
      <c r="EH29" s="84"/>
      <c r="EI29" s="81"/>
    </row>
    <row r="30" spans="1:173" ht="37.35" customHeight="1">
      <c r="A30" s="3" t="s">
        <v>528</v>
      </c>
      <c r="B30" s="10">
        <f t="shared" si="36"/>
        <v>0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11"/>
      <c r="N30" s="3" t="s">
        <v>528</v>
      </c>
      <c r="O30" s="10">
        <f t="shared" si="37"/>
        <v>10</v>
      </c>
      <c r="P30" s="184"/>
      <c r="Q30" s="340">
        <v>3</v>
      </c>
      <c r="R30" s="341"/>
      <c r="S30" s="184">
        <v>4</v>
      </c>
      <c r="T30" s="184"/>
      <c r="U30" s="184">
        <v>3</v>
      </c>
      <c r="V30" s="184"/>
      <c r="W30" s="184"/>
      <c r="X30" s="65"/>
      <c r="Y30" s="355"/>
      <c r="Z30" s="356"/>
      <c r="AA30" s="3" t="s">
        <v>528</v>
      </c>
      <c r="AB30" s="224">
        <f t="shared" si="38"/>
        <v>0</v>
      </c>
      <c r="AC30" s="187"/>
      <c r="AD30" s="184"/>
      <c r="AE30" s="184"/>
      <c r="AF30" s="184"/>
      <c r="AG30" s="184"/>
      <c r="AH30" s="184"/>
      <c r="AI30" s="186"/>
      <c r="AJ30" s="225">
        <f t="shared" si="39"/>
        <v>0</v>
      </c>
      <c r="AK30" s="36"/>
      <c r="AL30" s="36"/>
      <c r="AM30" s="36"/>
      <c r="AN30" s="36"/>
      <c r="AO30" s="34"/>
      <c r="AP30" s="34"/>
      <c r="AQ30" s="34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" t="s">
        <v>528</v>
      </c>
      <c r="BI30" s="10">
        <f t="shared" si="27"/>
        <v>0</v>
      </c>
      <c r="BJ30" s="36"/>
      <c r="BK30" s="36"/>
      <c r="BL30" s="36"/>
      <c r="BM30" s="36"/>
      <c r="BN30" s="36"/>
      <c r="BO30" s="36"/>
      <c r="BP30" s="182"/>
      <c r="BQ30" s="225">
        <f t="shared" si="29"/>
        <v>0</v>
      </c>
      <c r="BR30" s="36"/>
      <c r="BS30" s="36"/>
      <c r="BT30" s="36"/>
      <c r="BU30" s="36"/>
      <c r="BV30" s="36"/>
      <c r="BW30" s="36"/>
      <c r="BX30" s="36"/>
      <c r="BY30" s="3" t="s">
        <v>528</v>
      </c>
      <c r="BZ30" s="10">
        <f t="shared" si="40"/>
        <v>0</v>
      </c>
      <c r="CA30" s="36"/>
      <c r="CB30" s="36"/>
      <c r="CC30" s="36"/>
      <c r="CD30" s="36"/>
      <c r="CE30" s="36"/>
      <c r="CF30" s="36"/>
      <c r="CG30" s="36"/>
      <c r="CH30" s="36"/>
      <c r="CI30" s="36"/>
      <c r="CJ30" s="340"/>
      <c r="CK30" s="341"/>
      <c r="CL30" s="3" t="s">
        <v>528</v>
      </c>
      <c r="CM30" s="10">
        <f t="shared" si="41"/>
        <v>0</v>
      </c>
      <c r="CN30" s="36"/>
      <c r="CO30" s="36"/>
      <c r="CP30" s="36"/>
      <c r="CQ30" s="36"/>
      <c r="CR30" s="36"/>
      <c r="CS30" s="36"/>
      <c r="CT30" s="36"/>
      <c r="CU30" s="36"/>
      <c r="CV30" s="364"/>
      <c r="CW30" s="417"/>
      <c r="CX30" s="365"/>
      <c r="CY30" s="3" t="s">
        <v>528</v>
      </c>
      <c r="CZ30" s="105">
        <f t="shared" si="42"/>
        <v>0</v>
      </c>
      <c r="DA30" s="184"/>
      <c r="DB30" s="184"/>
      <c r="DC30" s="184"/>
      <c r="DD30" s="184"/>
      <c r="DE30" s="184"/>
      <c r="DF30" s="360"/>
      <c r="DG30" s="360"/>
      <c r="DH30" s="360"/>
      <c r="DI30" s="100">
        <f t="shared" si="43"/>
        <v>0</v>
      </c>
      <c r="DJ30" s="101"/>
      <c r="DK30" s="318"/>
      <c r="DL30" s="318"/>
      <c r="DM30" s="318"/>
      <c r="DN30" s="318"/>
      <c r="DO30" s="360"/>
      <c r="DP30" s="360"/>
      <c r="DQ30" s="360"/>
      <c r="DR30" s="3" t="s">
        <v>528</v>
      </c>
      <c r="DS30" s="68">
        <f t="shared" si="44"/>
        <v>0</v>
      </c>
      <c r="DT30" s="194"/>
      <c r="DU30" s="194"/>
      <c r="DV30" s="194"/>
      <c r="DW30" s="194"/>
      <c r="DX30" s="194"/>
      <c r="DY30" s="194"/>
      <c r="DZ30" s="194"/>
      <c r="EA30" s="194"/>
      <c r="EB30" s="84"/>
      <c r="EC30" s="84"/>
      <c r="ED30" s="84"/>
      <c r="EE30" s="84"/>
      <c r="EF30" s="84"/>
      <c r="EG30" s="84"/>
      <c r="EH30" s="84"/>
      <c r="EI30" s="81"/>
    </row>
    <row r="31" spans="1:173" ht="37.35" customHeight="1">
      <c r="A31" s="3" t="s">
        <v>529</v>
      </c>
      <c r="B31" s="10">
        <f t="shared" si="36"/>
        <v>0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11"/>
      <c r="N31" s="3" t="s">
        <v>529</v>
      </c>
      <c r="O31" s="96">
        <f t="shared" si="37"/>
        <v>2</v>
      </c>
      <c r="P31" s="184"/>
      <c r="Q31" s="340">
        <v>1</v>
      </c>
      <c r="R31" s="341"/>
      <c r="S31" s="184"/>
      <c r="T31" s="184">
        <v>1</v>
      </c>
      <c r="U31" s="184"/>
      <c r="V31" s="184"/>
      <c r="W31" s="184"/>
      <c r="X31" s="65"/>
      <c r="Y31" s="355"/>
      <c r="Z31" s="356"/>
      <c r="AA31" s="3" t="s">
        <v>529</v>
      </c>
      <c r="AB31" s="224">
        <f t="shared" si="38"/>
        <v>0</v>
      </c>
      <c r="AC31" s="188"/>
      <c r="AD31" s="36"/>
      <c r="AE31" s="36"/>
      <c r="AF31" s="36"/>
      <c r="AG31" s="36"/>
      <c r="AH31" s="36"/>
      <c r="AI31" s="182"/>
      <c r="AJ31" s="225">
        <f t="shared" si="39"/>
        <v>0</v>
      </c>
      <c r="AK31" s="36"/>
      <c r="AL31" s="36"/>
      <c r="AM31" s="36"/>
      <c r="AN31" s="36"/>
      <c r="AO31" s="34"/>
      <c r="AP31" s="34"/>
      <c r="AQ31" s="34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" t="s">
        <v>529</v>
      </c>
      <c r="BI31" s="10">
        <f t="shared" si="27"/>
        <v>0</v>
      </c>
      <c r="BJ31" s="36"/>
      <c r="BK31" s="36"/>
      <c r="BL31" s="36"/>
      <c r="BM31" s="36"/>
      <c r="BN31" s="36"/>
      <c r="BO31" s="36"/>
      <c r="BP31" s="182"/>
      <c r="BQ31" s="149">
        <f t="shared" si="29"/>
        <v>0</v>
      </c>
      <c r="BR31" s="36"/>
      <c r="BS31" s="36"/>
      <c r="BT31" s="36"/>
      <c r="BU31" s="36"/>
      <c r="BV31" s="36"/>
      <c r="BW31" s="36"/>
      <c r="BX31" s="36"/>
      <c r="BY31" s="3" t="s">
        <v>529</v>
      </c>
      <c r="BZ31" s="10">
        <f t="shared" si="40"/>
        <v>0</v>
      </c>
      <c r="CA31" s="36"/>
      <c r="CB31" s="36"/>
      <c r="CC31" s="36"/>
      <c r="CD31" s="36"/>
      <c r="CE31" s="36"/>
      <c r="CF31" s="36"/>
      <c r="CG31" s="36"/>
      <c r="CH31" s="36"/>
      <c r="CI31" s="36"/>
      <c r="CJ31" s="340"/>
      <c r="CK31" s="341"/>
      <c r="CL31" s="3" t="s">
        <v>529</v>
      </c>
      <c r="CM31" s="10">
        <f t="shared" si="41"/>
        <v>0</v>
      </c>
      <c r="CN31" s="36"/>
      <c r="CO31" s="36"/>
      <c r="CP31" s="36"/>
      <c r="CQ31" s="36"/>
      <c r="CR31" s="36"/>
      <c r="CS31" s="36"/>
      <c r="CT31" s="36"/>
      <c r="CU31" s="36"/>
      <c r="CV31" s="364"/>
      <c r="CW31" s="417"/>
      <c r="CX31" s="365"/>
      <c r="CY31" s="3" t="s">
        <v>529</v>
      </c>
      <c r="CZ31" s="105">
        <f t="shared" si="42"/>
        <v>0</v>
      </c>
      <c r="DA31" s="36"/>
      <c r="DB31" s="36"/>
      <c r="DC31" s="36"/>
      <c r="DD31" s="36"/>
      <c r="DE31" s="36"/>
      <c r="DF31" s="363"/>
      <c r="DG31" s="363"/>
      <c r="DH31" s="363"/>
      <c r="DI31" s="100">
        <f t="shared" si="43"/>
        <v>0</v>
      </c>
      <c r="DJ31" s="101"/>
      <c r="DK31" s="318"/>
      <c r="DL31" s="318"/>
      <c r="DM31" s="318"/>
      <c r="DN31" s="318"/>
      <c r="DO31" s="360"/>
      <c r="DP31" s="360"/>
      <c r="DQ31" s="360"/>
      <c r="DR31" s="3" t="s">
        <v>529</v>
      </c>
      <c r="DS31" s="68">
        <f t="shared" si="44"/>
        <v>0</v>
      </c>
      <c r="DT31" s="194"/>
      <c r="DU31" s="194"/>
      <c r="DV31" s="194"/>
      <c r="DW31" s="194"/>
      <c r="DX31" s="194"/>
      <c r="DY31" s="194"/>
      <c r="DZ31" s="194"/>
      <c r="EA31" s="194"/>
      <c r="EB31" s="84"/>
      <c r="EC31" s="84"/>
      <c r="ED31" s="84"/>
      <c r="EE31" s="84"/>
      <c r="EF31" s="84"/>
      <c r="EG31" s="84"/>
      <c r="EH31" s="84"/>
      <c r="EI31" s="81"/>
    </row>
    <row r="32" spans="1:173" ht="37.35" customHeight="1">
      <c r="A32" s="3" t="s">
        <v>530</v>
      </c>
      <c r="B32" s="10">
        <f t="shared" si="36"/>
        <v>0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11"/>
      <c r="N32" s="3" t="s">
        <v>530</v>
      </c>
      <c r="O32" s="89">
        <f t="shared" si="37"/>
        <v>13</v>
      </c>
      <c r="P32" s="36"/>
      <c r="Q32" s="340">
        <v>6</v>
      </c>
      <c r="R32" s="341"/>
      <c r="S32" s="36">
        <v>3</v>
      </c>
      <c r="T32" s="36">
        <v>2</v>
      </c>
      <c r="U32" s="36">
        <v>1</v>
      </c>
      <c r="V32" s="36">
        <v>1</v>
      </c>
      <c r="W32" s="36"/>
      <c r="X32" s="65"/>
      <c r="Y32" s="355"/>
      <c r="Z32" s="356"/>
      <c r="AA32" s="3" t="s">
        <v>530</v>
      </c>
      <c r="AB32" s="224">
        <f t="shared" si="38"/>
        <v>0</v>
      </c>
      <c r="AC32" s="188"/>
      <c r="AD32" s="36"/>
      <c r="AE32" s="36"/>
      <c r="AF32" s="36"/>
      <c r="AG32" s="36"/>
      <c r="AH32" s="36"/>
      <c r="AI32" s="182"/>
      <c r="AJ32" s="225">
        <f t="shared" si="39"/>
        <v>0</v>
      </c>
      <c r="AK32" s="36"/>
      <c r="AL32" s="36"/>
      <c r="AM32" s="36"/>
      <c r="AN32" s="36"/>
      <c r="AO32" s="34"/>
      <c r="AP32" s="192"/>
      <c r="AQ32" s="193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" t="s">
        <v>530</v>
      </c>
      <c r="BI32" s="10">
        <f t="shared" si="27"/>
        <v>0</v>
      </c>
      <c r="BJ32" s="36"/>
      <c r="BK32" s="36"/>
      <c r="BL32" s="36"/>
      <c r="BM32" s="36"/>
      <c r="BN32" s="36"/>
      <c r="BO32" s="36"/>
      <c r="BP32" s="182"/>
      <c r="BQ32" s="149">
        <f t="shared" si="29"/>
        <v>0</v>
      </c>
      <c r="BR32" s="36"/>
      <c r="BS32" s="36"/>
      <c r="BT32" s="36"/>
      <c r="BU32" s="36"/>
      <c r="BV32" s="36"/>
      <c r="BW32" s="36"/>
      <c r="BX32" s="36"/>
      <c r="BY32" s="3" t="s">
        <v>530</v>
      </c>
      <c r="BZ32" s="10">
        <f t="shared" si="40"/>
        <v>0</v>
      </c>
      <c r="CA32" s="36"/>
      <c r="CB32" s="36"/>
      <c r="CC32" s="36"/>
      <c r="CD32" s="36"/>
      <c r="CE32" s="36"/>
      <c r="CF32" s="36"/>
      <c r="CG32" s="36"/>
      <c r="CH32" s="36"/>
      <c r="CI32" s="36"/>
      <c r="CJ32" s="340"/>
      <c r="CK32" s="341"/>
      <c r="CL32" s="3" t="s">
        <v>530</v>
      </c>
      <c r="CM32" s="10">
        <f t="shared" si="41"/>
        <v>0</v>
      </c>
      <c r="CN32" s="36"/>
      <c r="CO32" s="36"/>
      <c r="CP32" s="36"/>
      <c r="CQ32" s="36"/>
      <c r="CR32" s="36"/>
      <c r="CS32" s="36"/>
      <c r="CT32" s="36"/>
      <c r="CU32" s="36"/>
      <c r="CV32" s="364"/>
      <c r="CW32" s="417"/>
      <c r="CX32" s="365"/>
      <c r="CY32" s="3" t="s">
        <v>530</v>
      </c>
      <c r="CZ32" s="105">
        <f t="shared" si="42"/>
        <v>0</v>
      </c>
      <c r="DA32" s="36"/>
      <c r="DB32" s="36"/>
      <c r="DC32" s="36"/>
      <c r="DD32" s="36"/>
      <c r="DE32" s="36"/>
      <c r="DF32" s="360"/>
      <c r="DG32" s="360"/>
      <c r="DH32" s="360"/>
      <c r="DI32" s="100">
        <f t="shared" si="43"/>
        <v>0</v>
      </c>
      <c r="DJ32" s="101"/>
      <c r="DK32" s="318"/>
      <c r="DL32" s="318"/>
      <c r="DM32" s="318"/>
      <c r="DN32" s="318"/>
      <c r="DO32" s="360"/>
      <c r="DP32" s="360"/>
      <c r="DQ32" s="360"/>
      <c r="DR32" s="3" t="s">
        <v>530</v>
      </c>
      <c r="DS32" s="68">
        <f t="shared" si="44"/>
        <v>0</v>
      </c>
      <c r="DT32" s="194"/>
      <c r="DU32" s="194"/>
      <c r="DV32" s="194"/>
      <c r="DW32" s="194"/>
      <c r="DX32" s="194"/>
      <c r="DY32" s="194"/>
      <c r="DZ32" s="194"/>
      <c r="EA32" s="194"/>
      <c r="EB32" s="84"/>
      <c r="EC32" s="84"/>
      <c r="ED32" s="84"/>
      <c r="EE32" s="84"/>
      <c r="EF32" s="84"/>
      <c r="EG32" s="84"/>
      <c r="EH32" s="84"/>
      <c r="EI32" s="81"/>
    </row>
    <row r="33" spans="1:139" ht="37.35" customHeight="1">
      <c r="A33" s="3" t="s">
        <v>531</v>
      </c>
      <c r="B33" s="10">
        <f t="shared" si="36"/>
        <v>0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11"/>
      <c r="N33" s="3" t="s">
        <v>531</v>
      </c>
      <c r="O33" s="10">
        <f t="shared" si="37"/>
        <v>19</v>
      </c>
      <c r="P33" s="36"/>
      <c r="Q33" s="340">
        <v>8</v>
      </c>
      <c r="R33" s="341"/>
      <c r="S33" s="36">
        <v>3</v>
      </c>
      <c r="T33" s="36">
        <v>7</v>
      </c>
      <c r="U33" s="36">
        <v>1</v>
      </c>
      <c r="V33" s="36"/>
      <c r="W33" s="36"/>
      <c r="X33" s="65"/>
      <c r="Y33" s="355"/>
      <c r="Z33" s="356"/>
      <c r="AA33" s="3" t="s">
        <v>531</v>
      </c>
      <c r="AB33" s="224">
        <f t="shared" si="38"/>
        <v>0</v>
      </c>
      <c r="AC33" s="188"/>
      <c r="AD33" s="36"/>
      <c r="AE33" s="36"/>
      <c r="AF33" s="36"/>
      <c r="AG33" s="36"/>
      <c r="AH33" s="36"/>
      <c r="AI33" s="182"/>
      <c r="AJ33" s="225">
        <f t="shared" si="39"/>
        <v>0</v>
      </c>
      <c r="AK33" s="36"/>
      <c r="AL33" s="36"/>
      <c r="AM33" s="36"/>
      <c r="AN33" s="36"/>
      <c r="AO33" s="34"/>
      <c r="AP33" s="34"/>
      <c r="AQ33" s="34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" t="s">
        <v>531</v>
      </c>
      <c r="BI33" s="10">
        <f t="shared" si="27"/>
        <v>0</v>
      </c>
      <c r="BJ33" s="36"/>
      <c r="BK33" s="36"/>
      <c r="BL33" s="36"/>
      <c r="BM33" s="36"/>
      <c r="BN33" s="36"/>
      <c r="BO33" s="36"/>
      <c r="BP33" s="182"/>
      <c r="BQ33" s="149">
        <f t="shared" si="29"/>
        <v>0</v>
      </c>
      <c r="BR33" s="36"/>
      <c r="BS33" s="36"/>
      <c r="BT33" s="36"/>
      <c r="BU33" s="36"/>
      <c r="BV33" s="36"/>
      <c r="BW33" s="36"/>
      <c r="BX33" s="36"/>
      <c r="BY33" s="3" t="s">
        <v>531</v>
      </c>
      <c r="BZ33" s="10">
        <f t="shared" si="40"/>
        <v>0</v>
      </c>
      <c r="CA33" s="36"/>
      <c r="CB33" s="36"/>
      <c r="CC33" s="36"/>
      <c r="CD33" s="36"/>
      <c r="CE33" s="36"/>
      <c r="CF33" s="36"/>
      <c r="CG33" s="36"/>
      <c r="CH33" s="36"/>
      <c r="CI33" s="36"/>
      <c r="CJ33" s="340"/>
      <c r="CK33" s="341"/>
      <c r="CL33" s="3" t="s">
        <v>531</v>
      </c>
      <c r="CM33" s="10">
        <f t="shared" si="41"/>
        <v>0</v>
      </c>
      <c r="CN33" s="36"/>
      <c r="CO33" s="36"/>
      <c r="CP33" s="36"/>
      <c r="CQ33" s="36"/>
      <c r="CR33" s="36"/>
      <c r="CS33" s="36"/>
      <c r="CT33" s="36"/>
      <c r="CU33" s="36"/>
      <c r="CV33" s="364"/>
      <c r="CW33" s="417"/>
      <c r="CX33" s="365"/>
      <c r="CY33" s="3" t="s">
        <v>531</v>
      </c>
      <c r="CZ33" s="105">
        <f t="shared" si="42"/>
        <v>0</v>
      </c>
      <c r="DA33" s="36"/>
      <c r="DB33" s="36"/>
      <c r="DC33" s="36"/>
      <c r="DD33" s="36"/>
      <c r="DE33" s="36"/>
      <c r="DF33" s="363"/>
      <c r="DG33" s="363"/>
      <c r="DH33" s="363"/>
      <c r="DI33" s="100">
        <f t="shared" si="43"/>
        <v>0</v>
      </c>
      <c r="DJ33" s="101"/>
      <c r="DK33" s="318"/>
      <c r="DL33" s="318"/>
      <c r="DM33" s="318"/>
      <c r="DN33" s="318"/>
      <c r="DO33" s="360"/>
      <c r="DP33" s="360"/>
      <c r="DQ33" s="360"/>
      <c r="DR33" s="3" t="s">
        <v>531</v>
      </c>
      <c r="DS33" s="68">
        <f t="shared" si="44"/>
        <v>0</v>
      </c>
      <c r="DT33" s="194"/>
      <c r="DU33" s="194"/>
      <c r="DV33" s="194"/>
      <c r="DW33" s="194"/>
      <c r="DX33" s="194"/>
      <c r="DY33" s="194"/>
      <c r="DZ33" s="194"/>
      <c r="EA33" s="194"/>
      <c r="EB33" s="84"/>
      <c r="EC33" s="84"/>
      <c r="ED33" s="84"/>
      <c r="EE33" s="84"/>
      <c r="EF33" s="84"/>
      <c r="EG33" s="84"/>
      <c r="EH33" s="84"/>
      <c r="EI33" s="81"/>
    </row>
    <row r="34" spans="1:139" ht="37.35" customHeight="1">
      <c r="A34" s="3" t="s">
        <v>532</v>
      </c>
      <c r="B34" s="10">
        <f t="shared" si="36"/>
        <v>0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11"/>
      <c r="N34" s="3" t="s">
        <v>532</v>
      </c>
      <c r="O34" s="96">
        <f t="shared" si="37"/>
        <v>8</v>
      </c>
      <c r="P34" s="36"/>
      <c r="Q34" s="340">
        <v>2</v>
      </c>
      <c r="R34" s="341"/>
      <c r="S34" s="36">
        <v>4</v>
      </c>
      <c r="T34" s="36">
        <v>1</v>
      </c>
      <c r="U34" s="36">
        <v>1</v>
      </c>
      <c r="V34" s="36"/>
      <c r="W34" s="36"/>
      <c r="X34" s="65"/>
      <c r="Y34" s="355"/>
      <c r="Z34" s="356"/>
      <c r="AA34" s="3" t="s">
        <v>532</v>
      </c>
      <c r="AB34" s="224">
        <f t="shared" si="38"/>
        <v>0</v>
      </c>
      <c r="AC34" s="188"/>
      <c r="AD34" s="36"/>
      <c r="AE34" s="36"/>
      <c r="AF34" s="36"/>
      <c r="AG34" s="36"/>
      <c r="AH34" s="36"/>
      <c r="AI34" s="182"/>
      <c r="AJ34" s="225">
        <f t="shared" si="39"/>
        <v>0</v>
      </c>
      <c r="AK34" s="36"/>
      <c r="AL34" s="36"/>
      <c r="AM34" s="36"/>
      <c r="AN34" s="36"/>
      <c r="AO34" s="34"/>
      <c r="AP34" s="34"/>
      <c r="AQ34" s="34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" t="s">
        <v>532</v>
      </c>
      <c r="BI34" s="10">
        <f t="shared" si="27"/>
        <v>0</v>
      </c>
      <c r="BJ34" s="36"/>
      <c r="BK34" s="36"/>
      <c r="BL34" s="36"/>
      <c r="BM34" s="36"/>
      <c r="BN34" s="36"/>
      <c r="BO34" s="36"/>
      <c r="BP34" s="182"/>
      <c r="BQ34" s="149">
        <f t="shared" si="29"/>
        <v>0</v>
      </c>
      <c r="BR34" s="36"/>
      <c r="BS34" s="36"/>
      <c r="BT34" s="36"/>
      <c r="BU34" s="36"/>
      <c r="BV34" s="36"/>
      <c r="BW34" s="36"/>
      <c r="BX34" s="36"/>
      <c r="BY34" s="3" t="s">
        <v>532</v>
      </c>
      <c r="BZ34" s="10">
        <f t="shared" si="40"/>
        <v>0</v>
      </c>
      <c r="CA34" s="36"/>
      <c r="CB34" s="36"/>
      <c r="CC34" s="36"/>
      <c r="CD34" s="36"/>
      <c r="CE34" s="36"/>
      <c r="CF34" s="36"/>
      <c r="CG34" s="36"/>
      <c r="CH34" s="36"/>
      <c r="CI34" s="36"/>
      <c r="CJ34" s="340"/>
      <c r="CK34" s="341"/>
      <c r="CL34" s="3" t="s">
        <v>532</v>
      </c>
      <c r="CM34" s="10">
        <f t="shared" si="41"/>
        <v>0</v>
      </c>
      <c r="CN34" s="36"/>
      <c r="CO34" s="36"/>
      <c r="CP34" s="36"/>
      <c r="CQ34" s="36"/>
      <c r="CR34" s="36"/>
      <c r="CS34" s="36"/>
      <c r="CT34" s="36"/>
      <c r="CU34" s="36"/>
      <c r="CV34" s="364"/>
      <c r="CW34" s="417"/>
      <c r="CX34" s="365"/>
      <c r="CY34" s="3" t="s">
        <v>532</v>
      </c>
      <c r="CZ34" s="105">
        <f t="shared" si="42"/>
        <v>0</v>
      </c>
      <c r="DA34" s="36"/>
      <c r="DB34" s="36"/>
      <c r="DC34" s="36"/>
      <c r="DD34" s="36"/>
      <c r="DE34" s="36"/>
      <c r="DF34" s="360"/>
      <c r="DG34" s="360"/>
      <c r="DH34" s="360"/>
      <c r="DI34" s="100">
        <f t="shared" si="43"/>
        <v>0</v>
      </c>
      <c r="DJ34" s="101"/>
      <c r="DK34" s="318"/>
      <c r="DL34" s="318"/>
      <c r="DM34" s="318"/>
      <c r="DN34" s="318"/>
      <c r="DO34" s="360"/>
      <c r="DP34" s="360"/>
      <c r="DQ34" s="360"/>
      <c r="DR34" s="3" t="s">
        <v>532</v>
      </c>
      <c r="DS34" s="68">
        <f t="shared" si="44"/>
        <v>0</v>
      </c>
      <c r="DT34" s="194"/>
      <c r="DU34" s="194"/>
      <c r="DV34" s="194"/>
      <c r="DW34" s="194"/>
      <c r="DX34" s="194"/>
      <c r="DY34" s="194"/>
      <c r="DZ34" s="194"/>
      <c r="EA34" s="194"/>
      <c r="EB34" s="84"/>
      <c r="EC34" s="84"/>
      <c r="ED34" s="84"/>
      <c r="EE34" s="84"/>
      <c r="EF34" s="84"/>
      <c r="EG34" s="84"/>
      <c r="EH34" s="84"/>
      <c r="EI34" s="81"/>
    </row>
    <row r="35" spans="1:139" ht="37.35" customHeight="1">
      <c r="A35" s="3" t="s">
        <v>533</v>
      </c>
      <c r="B35" s="10">
        <f t="shared" si="36"/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11"/>
      <c r="N35" s="3" t="s">
        <v>533</v>
      </c>
      <c r="O35" s="86">
        <f t="shared" si="37"/>
        <v>10</v>
      </c>
      <c r="P35" s="36"/>
      <c r="Q35" s="340">
        <v>6</v>
      </c>
      <c r="R35" s="341"/>
      <c r="S35" s="36">
        <v>2</v>
      </c>
      <c r="T35" s="36">
        <v>1</v>
      </c>
      <c r="U35" s="36">
        <v>1</v>
      </c>
      <c r="V35" s="36"/>
      <c r="W35" s="36"/>
      <c r="X35" s="65"/>
      <c r="Y35" s="355"/>
      <c r="Z35" s="356"/>
      <c r="AA35" s="3" t="s">
        <v>533</v>
      </c>
      <c r="AB35" s="224">
        <f t="shared" si="38"/>
        <v>0</v>
      </c>
      <c r="AC35" s="188"/>
      <c r="AD35" s="36"/>
      <c r="AE35" s="36"/>
      <c r="AF35" s="36"/>
      <c r="AG35" s="36"/>
      <c r="AH35" s="36"/>
      <c r="AI35" s="182"/>
      <c r="AJ35" s="225">
        <f t="shared" si="39"/>
        <v>0</v>
      </c>
      <c r="AK35" s="36"/>
      <c r="AL35" s="36"/>
      <c r="AM35" s="36"/>
      <c r="AN35" s="36"/>
      <c r="AO35" s="34"/>
      <c r="AP35" s="34"/>
      <c r="AQ35" s="34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" t="s">
        <v>533</v>
      </c>
      <c r="BI35" s="10">
        <f t="shared" si="27"/>
        <v>0</v>
      </c>
      <c r="BJ35" s="36"/>
      <c r="BK35" s="36"/>
      <c r="BL35" s="36"/>
      <c r="BM35" s="36"/>
      <c r="BN35" s="36"/>
      <c r="BO35" s="36"/>
      <c r="BP35" s="182"/>
      <c r="BQ35" s="149">
        <f t="shared" si="29"/>
        <v>0</v>
      </c>
      <c r="BR35" s="36"/>
      <c r="BS35" s="36"/>
      <c r="BT35" s="36"/>
      <c r="BU35" s="36"/>
      <c r="BV35" s="36"/>
      <c r="BW35" s="36"/>
      <c r="BX35" s="36"/>
      <c r="BY35" s="3" t="s">
        <v>533</v>
      </c>
      <c r="BZ35" s="10">
        <f t="shared" si="40"/>
        <v>0</v>
      </c>
      <c r="CA35" s="36"/>
      <c r="CB35" s="36"/>
      <c r="CC35" s="36"/>
      <c r="CD35" s="36"/>
      <c r="CE35" s="36"/>
      <c r="CF35" s="36"/>
      <c r="CG35" s="36"/>
      <c r="CH35" s="36"/>
      <c r="CI35" s="36"/>
      <c r="CJ35" s="340"/>
      <c r="CK35" s="341"/>
      <c r="CL35" s="3" t="s">
        <v>533</v>
      </c>
      <c r="CM35" s="10">
        <f t="shared" si="41"/>
        <v>0</v>
      </c>
      <c r="CN35" s="36"/>
      <c r="CO35" s="36"/>
      <c r="CP35" s="36"/>
      <c r="CQ35" s="36"/>
      <c r="CR35" s="36"/>
      <c r="CS35" s="36"/>
      <c r="CT35" s="36"/>
      <c r="CU35" s="36"/>
      <c r="CV35" s="364"/>
      <c r="CW35" s="417"/>
      <c r="CX35" s="365"/>
      <c r="CY35" s="3" t="s">
        <v>533</v>
      </c>
      <c r="CZ35" s="105">
        <f t="shared" si="42"/>
        <v>1</v>
      </c>
      <c r="DA35" s="36"/>
      <c r="DB35" s="36"/>
      <c r="DC35" s="36"/>
      <c r="DD35" s="36"/>
      <c r="DE35" s="36">
        <v>1</v>
      </c>
      <c r="DF35" s="360"/>
      <c r="DG35" s="360"/>
      <c r="DH35" s="360"/>
      <c r="DI35" s="100">
        <f t="shared" si="43"/>
        <v>3200</v>
      </c>
      <c r="DJ35" s="101"/>
      <c r="DK35" s="318"/>
      <c r="DL35" s="318"/>
      <c r="DM35" s="318"/>
      <c r="DN35" s="318">
        <v>3200</v>
      </c>
      <c r="DO35" s="360"/>
      <c r="DP35" s="360"/>
      <c r="DQ35" s="360"/>
      <c r="DR35" s="3" t="s">
        <v>533</v>
      </c>
      <c r="DS35" s="68">
        <f t="shared" si="44"/>
        <v>0</v>
      </c>
      <c r="DT35" s="194"/>
      <c r="DU35" s="194"/>
      <c r="DV35" s="194"/>
      <c r="DW35" s="194"/>
      <c r="DX35" s="194"/>
      <c r="DY35" s="194"/>
      <c r="DZ35" s="194"/>
      <c r="EA35" s="194"/>
      <c r="EB35" s="84"/>
      <c r="EC35" s="84"/>
      <c r="ED35" s="84"/>
      <c r="EE35" s="84"/>
      <c r="EF35" s="84"/>
      <c r="EG35" s="84"/>
      <c r="EH35" s="84"/>
      <c r="EI35" s="81"/>
    </row>
    <row r="36" spans="1:139" ht="37.35" customHeight="1">
      <c r="A36" s="3" t="s">
        <v>534</v>
      </c>
      <c r="B36" s="10">
        <f t="shared" si="36"/>
        <v>0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11"/>
      <c r="N36" s="3" t="s">
        <v>534</v>
      </c>
      <c r="O36" s="10">
        <f t="shared" si="37"/>
        <v>31</v>
      </c>
      <c r="P36" s="36">
        <v>3</v>
      </c>
      <c r="Q36" s="340">
        <v>14</v>
      </c>
      <c r="R36" s="341"/>
      <c r="S36" s="36">
        <v>8</v>
      </c>
      <c r="T36" s="36">
        <v>5</v>
      </c>
      <c r="U36" s="36">
        <v>1</v>
      </c>
      <c r="V36" s="36"/>
      <c r="W36" s="36"/>
      <c r="X36" s="65"/>
      <c r="Y36" s="355"/>
      <c r="Z36" s="356"/>
      <c r="AA36" s="3" t="s">
        <v>534</v>
      </c>
      <c r="AB36" s="224">
        <f t="shared" si="38"/>
        <v>0</v>
      </c>
      <c r="AC36" s="188"/>
      <c r="AD36" s="36"/>
      <c r="AE36" s="36"/>
      <c r="AF36" s="36"/>
      <c r="AG36" s="36"/>
      <c r="AH36" s="36"/>
      <c r="AI36" s="182"/>
      <c r="AJ36" s="225">
        <f t="shared" si="39"/>
        <v>0</v>
      </c>
      <c r="AK36" s="36"/>
      <c r="AL36" s="36"/>
      <c r="AM36" s="36"/>
      <c r="AN36" s="36"/>
      <c r="AO36" s="34"/>
      <c r="AP36" s="34"/>
      <c r="AQ36" s="34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" t="s">
        <v>534</v>
      </c>
      <c r="BI36" s="10">
        <f t="shared" si="27"/>
        <v>0</v>
      </c>
      <c r="BJ36" s="36"/>
      <c r="BK36" s="36"/>
      <c r="BL36" s="36"/>
      <c r="BM36" s="36"/>
      <c r="BN36" s="36"/>
      <c r="BO36" s="36"/>
      <c r="BP36" s="182"/>
      <c r="BQ36" s="149">
        <f t="shared" si="29"/>
        <v>0</v>
      </c>
      <c r="BR36" s="36"/>
      <c r="BS36" s="36"/>
      <c r="BT36" s="36"/>
      <c r="BU36" s="36"/>
      <c r="BV36" s="36"/>
      <c r="BW36" s="36"/>
      <c r="BX36" s="36"/>
      <c r="BY36" s="3" t="s">
        <v>534</v>
      </c>
      <c r="BZ36" s="10">
        <f t="shared" si="40"/>
        <v>0</v>
      </c>
      <c r="CA36" s="36"/>
      <c r="CB36" s="36"/>
      <c r="CC36" s="36"/>
      <c r="CD36" s="36"/>
      <c r="CE36" s="36"/>
      <c r="CF36" s="36"/>
      <c r="CG36" s="36"/>
      <c r="CH36" s="36"/>
      <c r="CI36" s="36"/>
      <c r="CJ36" s="340"/>
      <c r="CK36" s="341"/>
      <c r="CL36" s="3" t="s">
        <v>534</v>
      </c>
      <c r="CM36" s="10">
        <f t="shared" si="41"/>
        <v>0</v>
      </c>
      <c r="CN36" s="36"/>
      <c r="CO36" s="36"/>
      <c r="CP36" s="36"/>
      <c r="CQ36" s="36"/>
      <c r="CR36" s="36"/>
      <c r="CS36" s="36"/>
      <c r="CT36" s="36"/>
      <c r="CU36" s="36"/>
      <c r="CV36" s="364"/>
      <c r="CW36" s="417"/>
      <c r="CX36" s="365"/>
      <c r="CY36" s="3" t="s">
        <v>534</v>
      </c>
      <c r="CZ36" s="105">
        <f t="shared" si="42"/>
        <v>0</v>
      </c>
      <c r="DA36" s="36"/>
      <c r="DB36" s="36"/>
      <c r="DC36" s="36"/>
      <c r="DD36" s="36"/>
      <c r="DE36" s="36"/>
      <c r="DF36" s="360"/>
      <c r="DG36" s="360"/>
      <c r="DH36" s="360"/>
      <c r="DI36" s="100">
        <f t="shared" si="43"/>
        <v>0</v>
      </c>
      <c r="DJ36" s="101"/>
      <c r="DK36" s="101"/>
      <c r="DL36" s="101"/>
      <c r="DM36" s="101"/>
      <c r="DN36" s="101"/>
      <c r="DO36" s="360"/>
      <c r="DP36" s="360"/>
      <c r="DQ36" s="360"/>
      <c r="DR36" s="3" t="s">
        <v>534</v>
      </c>
      <c r="DS36" s="68">
        <f t="shared" si="44"/>
        <v>0</v>
      </c>
      <c r="DT36" s="194"/>
      <c r="DU36" s="194"/>
      <c r="DV36" s="194"/>
      <c r="DW36" s="194"/>
      <c r="DX36" s="194"/>
      <c r="DY36" s="194"/>
      <c r="DZ36" s="194"/>
      <c r="EA36" s="194"/>
      <c r="EB36" s="84"/>
      <c r="EC36" s="84"/>
      <c r="ED36" s="84"/>
      <c r="EE36" s="84"/>
      <c r="EF36" s="84"/>
      <c r="EG36" s="84"/>
      <c r="EH36" s="84"/>
      <c r="EI36" s="81"/>
    </row>
    <row r="37" spans="1:139" ht="37.35" customHeight="1">
      <c r="A37" s="3" t="s">
        <v>535</v>
      </c>
      <c r="B37" s="10">
        <f t="shared" si="36"/>
        <v>0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11"/>
      <c r="N37" s="3" t="s">
        <v>535</v>
      </c>
      <c r="O37" s="10">
        <f t="shared" si="37"/>
        <v>23</v>
      </c>
      <c r="P37" s="36">
        <v>1</v>
      </c>
      <c r="Q37" s="340">
        <v>10</v>
      </c>
      <c r="R37" s="341"/>
      <c r="S37" s="36">
        <v>7</v>
      </c>
      <c r="T37" s="36">
        <v>3</v>
      </c>
      <c r="U37" s="36">
        <v>2</v>
      </c>
      <c r="V37" s="36"/>
      <c r="W37" s="36"/>
      <c r="X37" s="65"/>
      <c r="Y37" s="355"/>
      <c r="Z37" s="356"/>
      <c r="AA37" s="3" t="s">
        <v>535</v>
      </c>
      <c r="AB37" s="224">
        <f t="shared" si="38"/>
        <v>0</v>
      </c>
      <c r="AC37" s="188"/>
      <c r="AD37" s="36"/>
      <c r="AE37" s="36"/>
      <c r="AF37" s="36"/>
      <c r="AG37" s="36"/>
      <c r="AH37" s="36"/>
      <c r="AI37" s="182"/>
      <c r="AJ37" s="225">
        <f t="shared" si="39"/>
        <v>0</v>
      </c>
      <c r="AK37" s="36"/>
      <c r="AL37" s="36"/>
      <c r="AM37" s="36"/>
      <c r="AN37" s="36"/>
      <c r="AO37" s="34"/>
      <c r="AP37" s="34"/>
      <c r="AQ37" s="34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" t="s">
        <v>535</v>
      </c>
      <c r="BI37" s="10">
        <f t="shared" si="27"/>
        <v>1</v>
      </c>
      <c r="BJ37" s="36">
        <v>1</v>
      </c>
      <c r="BK37" s="36"/>
      <c r="BL37" s="36"/>
      <c r="BM37" s="36"/>
      <c r="BN37" s="36"/>
      <c r="BO37" s="36"/>
      <c r="BP37" s="182"/>
      <c r="BQ37" s="149">
        <f t="shared" si="29"/>
        <v>2</v>
      </c>
      <c r="BR37" s="317">
        <v>2</v>
      </c>
      <c r="BS37" s="36"/>
      <c r="BT37" s="36"/>
      <c r="BU37" s="36"/>
      <c r="BV37" s="36"/>
      <c r="BW37" s="36"/>
      <c r="BX37" s="36"/>
      <c r="BY37" s="3" t="s">
        <v>535</v>
      </c>
      <c r="BZ37" s="10">
        <f t="shared" si="40"/>
        <v>0</v>
      </c>
      <c r="CA37" s="36"/>
      <c r="CB37" s="36"/>
      <c r="CC37" s="36"/>
      <c r="CD37" s="36"/>
      <c r="CE37" s="36"/>
      <c r="CF37" s="36"/>
      <c r="CG37" s="36"/>
      <c r="CH37" s="36"/>
      <c r="CI37" s="36"/>
      <c r="CJ37" s="340"/>
      <c r="CK37" s="341"/>
      <c r="CL37" s="3" t="s">
        <v>535</v>
      </c>
      <c r="CM37" s="10">
        <f t="shared" si="41"/>
        <v>0</v>
      </c>
      <c r="CN37" s="36"/>
      <c r="CO37" s="36"/>
      <c r="CP37" s="36"/>
      <c r="CQ37" s="36"/>
      <c r="CR37" s="36"/>
      <c r="CS37" s="36"/>
      <c r="CT37" s="36"/>
      <c r="CU37" s="36"/>
      <c r="CV37" s="364"/>
      <c r="CW37" s="417"/>
      <c r="CX37" s="365"/>
      <c r="CY37" s="3" t="s">
        <v>535</v>
      </c>
      <c r="CZ37" s="105">
        <f t="shared" si="42"/>
        <v>0</v>
      </c>
      <c r="DA37" s="36"/>
      <c r="DB37" s="36"/>
      <c r="DC37" s="36"/>
      <c r="DD37" s="36"/>
      <c r="DE37" s="36"/>
      <c r="DF37" s="363"/>
      <c r="DG37" s="363"/>
      <c r="DH37" s="363"/>
      <c r="DI37" s="100">
        <f t="shared" si="43"/>
        <v>0</v>
      </c>
      <c r="DJ37" s="101"/>
      <c r="DK37" s="101"/>
      <c r="DL37" s="101"/>
      <c r="DM37" s="101"/>
      <c r="DN37" s="101"/>
      <c r="DO37" s="360"/>
      <c r="DP37" s="360"/>
      <c r="DQ37" s="360"/>
      <c r="DR37" s="3" t="s">
        <v>535</v>
      </c>
      <c r="DS37" s="68">
        <f t="shared" si="44"/>
        <v>2</v>
      </c>
      <c r="DT37" s="194">
        <v>2</v>
      </c>
      <c r="DU37" s="194"/>
      <c r="DV37" s="194"/>
      <c r="DW37" s="194"/>
      <c r="DX37" s="194"/>
      <c r="DY37" s="194"/>
      <c r="DZ37" s="194"/>
      <c r="EA37" s="194"/>
      <c r="EB37" s="84"/>
      <c r="EC37" s="84"/>
      <c r="ED37" s="84"/>
      <c r="EE37" s="84"/>
      <c r="EF37" s="84"/>
      <c r="EG37" s="84"/>
      <c r="EH37" s="84"/>
      <c r="EI37" s="81"/>
    </row>
    <row r="38" spans="1:139" ht="37.35" customHeight="1">
      <c r="A38" s="34"/>
      <c r="B38" s="10">
        <f t="shared" si="36"/>
        <v>0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11"/>
      <c r="N38" s="34"/>
      <c r="O38" s="94">
        <f t="shared" si="37"/>
        <v>0</v>
      </c>
      <c r="P38" s="36"/>
      <c r="Q38" s="340"/>
      <c r="R38" s="341"/>
      <c r="S38" s="36"/>
      <c r="T38" s="36"/>
      <c r="U38" s="36"/>
      <c r="V38" s="36"/>
      <c r="W38" s="36"/>
      <c r="X38" s="65"/>
      <c r="Y38" s="355"/>
      <c r="Z38" s="356"/>
      <c r="AA38" s="34"/>
      <c r="AB38" s="224">
        <f t="shared" si="38"/>
        <v>0</v>
      </c>
      <c r="AC38" s="188"/>
      <c r="AD38" s="36"/>
      <c r="AE38" s="36"/>
      <c r="AF38" s="36"/>
      <c r="AG38" s="36"/>
      <c r="AH38" s="36"/>
      <c r="AI38" s="182"/>
      <c r="AJ38" s="225">
        <f t="shared" si="39"/>
        <v>0</v>
      </c>
      <c r="AK38" s="36"/>
      <c r="AL38" s="36"/>
      <c r="AM38" s="36"/>
      <c r="AN38" s="36"/>
      <c r="AO38" s="34"/>
      <c r="AP38" s="34"/>
      <c r="AQ38" s="34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4"/>
      <c r="BI38" s="10">
        <f t="shared" si="27"/>
        <v>0</v>
      </c>
      <c r="BJ38" s="36"/>
      <c r="BK38" s="36"/>
      <c r="BL38" s="36"/>
      <c r="BM38" s="36"/>
      <c r="BN38" s="36"/>
      <c r="BO38" s="36"/>
      <c r="BP38" s="182"/>
      <c r="BQ38" s="149">
        <f t="shared" si="29"/>
        <v>0</v>
      </c>
      <c r="BR38" s="36"/>
      <c r="BS38" s="36"/>
      <c r="BT38" s="36"/>
      <c r="BU38" s="36"/>
      <c r="BV38" s="36"/>
      <c r="BW38" s="36"/>
      <c r="BX38" s="36"/>
      <c r="BY38" s="34"/>
      <c r="BZ38" s="10">
        <f t="shared" si="40"/>
        <v>0</v>
      </c>
      <c r="CA38" s="36"/>
      <c r="CB38" s="36"/>
      <c r="CC38" s="36"/>
      <c r="CD38" s="36"/>
      <c r="CE38" s="36"/>
      <c r="CF38" s="36"/>
      <c r="CG38" s="36"/>
      <c r="CH38" s="36"/>
      <c r="CI38" s="36"/>
      <c r="CJ38" s="340"/>
      <c r="CK38" s="341"/>
      <c r="CL38" s="34"/>
      <c r="CM38" s="10">
        <f t="shared" si="41"/>
        <v>0</v>
      </c>
      <c r="CN38" s="36"/>
      <c r="CO38" s="36"/>
      <c r="CP38" s="36"/>
      <c r="CQ38" s="36"/>
      <c r="CR38" s="36"/>
      <c r="CS38" s="36"/>
      <c r="CT38" s="36"/>
      <c r="CU38" s="36"/>
      <c r="CV38" s="364"/>
      <c r="CW38" s="417"/>
      <c r="CX38" s="365"/>
      <c r="CY38" s="34"/>
      <c r="CZ38" s="105">
        <f t="shared" si="42"/>
        <v>0</v>
      </c>
      <c r="DA38" s="36"/>
      <c r="DB38" s="36"/>
      <c r="DC38" s="36"/>
      <c r="DD38" s="36"/>
      <c r="DE38" s="36"/>
      <c r="DF38" s="363"/>
      <c r="DG38" s="363"/>
      <c r="DH38" s="363"/>
      <c r="DI38" s="100">
        <f t="shared" si="43"/>
        <v>0</v>
      </c>
      <c r="DJ38" s="101"/>
      <c r="DK38" s="101"/>
      <c r="DL38" s="101"/>
      <c r="DM38" s="101"/>
      <c r="DN38" s="101"/>
      <c r="DO38" s="360"/>
      <c r="DP38" s="360"/>
      <c r="DQ38" s="360"/>
      <c r="DR38" s="34"/>
      <c r="DS38" s="68">
        <f t="shared" si="44"/>
        <v>0</v>
      </c>
      <c r="DT38" s="194"/>
      <c r="DU38" s="194"/>
      <c r="DV38" s="194"/>
      <c r="DW38" s="194"/>
      <c r="DX38" s="194"/>
      <c r="DY38" s="194"/>
      <c r="DZ38" s="194"/>
      <c r="EA38" s="194"/>
      <c r="EB38" s="84"/>
      <c r="EC38" s="84"/>
      <c r="ED38" s="84"/>
      <c r="EE38" s="84"/>
      <c r="EF38" s="84"/>
      <c r="EG38" s="84"/>
      <c r="EH38" s="84"/>
      <c r="EI38" s="81"/>
    </row>
    <row r="39" spans="1:139" ht="37.35" customHeight="1">
      <c r="A39" s="34"/>
      <c r="B39" s="10">
        <f t="shared" si="36"/>
        <v>0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11"/>
      <c r="N39" s="34"/>
      <c r="O39" s="10">
        <f t="shared" si="37"/>
        <v>0</v>
      </c>
      <c r="P39" s="36"/>
      <c r="Q39" s="340"/>
      <c r="R39" s="341"/>
      <c r="S39" s="36"/>
      <c r="T39" s="36"/>
      <c r="U39" s="36"/>
      <c r="V39" s="36"/>
      <c r="W39" s="36"/>
      <c r="X39" s="65"/>
      <c r="Y39" s="355"/>
      <c r="Z39" s="356"/>
      <c r="AA39" s="34"/>
      <c r="AB39" s="224">
        <f t="shared" si="38"/>
        <v>0</v>
      </c>
      <c r="AC39" s="188"/>
      <c r="AD39" s="36"/>
      <c r="AE39" s="36"/>
      <c r="AF39" s="36"/>
      <c r="AG39" s="36"/>
      <c r="AH39" s="36"/>
      <c r="AI39" s="182"/>
      <c r="AJ39" s="225">
        <f t="shared" si="39"/>
        <v>0</v>
      </c>
      <c r="AK39" s="36"/>
      <c r="AL39" s="36"/>
      <c r="AM39" s="36"/>
      <c r="AN39" s="36"/>
      <c r="AO39" s="192"/>
      <c r="AP39" s="34"/>
      <c r="AQ39" s="34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4"/>
      <c r="BI39" s="10">
        <f t="shared" si="27"/>
        <v>0</v>
      </c>
      <c r="BJ39" s="36"/>
      <c r="BK39" s="36"/>
      <c r="BL39" s="36"/>
      <c r="BM39" s="36"/>
      <c r="BN39" s="36"/>
      <c r="BO39" s="36"/>
      <c r="BP39" s="182"/>
      <c r="BQ39" s="225">
        <f t="shared" si="29"/>
        <v>0</v>
      </c>
      <c r="BR39" s="36"/>
      <c r="BS39" s="36"/>
      <c r="BT39" s="36"/>
      <c r="BU39" s="36"/>
      <c r="BV39" s="36"/>
      <c r="BW39" s="36"/>
      <c r="BX39" s="36"/>
      <c r="BY39" s="34"/>
      <c r="BZ39" s="10">
        <f t="shared" si="40"/>
        <v>0</v>
      </c>
      <c r="CA39" s="36"/>
      <c r="CB39" s="36"/>
      <c r="CC39" s="36"/>
      <c r="CD39" s="36"/>
      <c r="CE39" s="36"/>
      <c r="CF39" s="36"/>
      <c r="CG39" s="36"/>
      <c r="CH39" s="36"/>
      <c r="CI39" s="36"/>
      <c r="CJ39" s="340"/>
      <c r="CK39" s="341"/>
      <c r="CL39" s="34"/>
      <c r="CM39" s="10">
        <f t="shared" si="41"/>
        <v>0</v>
      </c>
      <c r="CN39" s="36"/>
      <c r="CO39" s="36"/>
      <c r="CP39" s="36"/>
      <c r="CQ39" s="36"/>
      <c r="CR39" s="36"/>
      <c r="CS39" s="36"/>
      <c r="CT39" s="36"/>
      <c r="CU39" s="36"/>
      <c r="CV39" s="364"/>
      <c r="CW39" s="417"/>
      <c r="CX39" s="365"/>
      <c r="CY39" s="34"/>
      <c r="CZ39" s="105">
        <f t="shared" si="42"/>
        <v>0</v>
      </c>
      <c r="DA39" s="36"/>
      <c r="DB39" s="36"/>
      <c r="DC39" s="36"/>
      <c r="DD39" s="36"/>
      <c r="DE39" s="36"/>
      <c r="DF39" s="360"/>
      <c r="DG39" s="360"/>
      <c r="DH39" s="360"/>
      <c r="DI39" s="100">
        <f t="shared" si="43"/>
        <v>0</v>
      </c>
      <c r="DJ39" s="101"/>
      <c r="DK39" s="101"/>
      <c r="DL39" s="101"/>
      <c r="DM39" s="101"/>
      <c r="DN39" s="101"/>
      <c r="DO39" s="360"/>
      <c r="DP39" s="360"/>
      <c r="DQ39" s="360"/>
      <c r="DR39" s="34"/>
      <c r="DS39" s="68">
        <f t="shared" si="44"/>
        <v>0</v>
      </c>
      <c r="DT39" s="194"/>
      <c r="DU39" s="194"/>
      <c r="DV39" s="194"/>
      <c r="DW39" s="194"/>
      <c r="DX39" s="194"/>
      <c r="DY39" s="194"/>
      <c r="DZ39" s="194"/>
      <c r="EA39" s="194"/>
      <c r="EB39" s="84"/>
      <c r="EC39" s="84"/>
      <c r="ED39" s="84"/>
      <c r="EE39" s="84"/>
      <c r="EF39" s="84"/>
      <c r="EG39" s="84"/>
      <c r="EH39" s="84"/>
      <c r="EI39" s="81"/>
    </row>
    <row r="40" spans="1:139" ht="37.35" customHeight="1">
      <c r="A40" s="34"/>
      <c r="B40" s="10">
        <f t="shared" si="36"/>
        <v>0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11"/>
      <c r="N40" s="34"/>
      <c r="O40" s="10">
        <f t="shared" si="37"/>
        <v>0</v>
      </c>
      <c r="P40" s="36"/>
      <c r="Q40" s="340"/>
      <c r="R40" s="341"/>
      <c r="S40" s="36"/>
      <c r="T40" s="36"/>
      <c r="U40" s="36"/>
      <c r="V40" s="36"/>
      <c r="W40" s="36"/>
      <c r="X40" s="65"/>
      <c r="Y40" s="355"/>
      <c r="Z40" s="356"/>
      <c r="AA40" s="34"/>
      <c r="AB40" s="224">
        <f t="shared" si="38"/>
        <v>0</v>
      </c>
      <c r="AC40" s="188"/>
      <c r="AD40" s="36"/>
      <c r="AE40" s="36"/>
      <c r="AF40" s="36"/>
      <c r="AG40" s="36"/>
      <c r="AH40" s="36"/>
      <c r="AI40" s="182"/>
      <c r="AJ40" s="225">
        <f t="shared" si="39"/>
        <v>0</v>
      </c>
      <c r="AK40" s="36"/>
      <c r="AL40" s="36"/>
      <c r="AM40" s="36"/>
      <c r="AN40" s="36"/>
      <c r="AO40" s="34"/>
      <c r="AP40" s="192"/>
      <c r="AQ40" s="34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4"/>
      <c r="BI40" s="10">
        <f t="shared" si="27"/>
        <v>0</v>
      </c>
      <c r="BJ40" s="36"/>
      <c r="BK40" s="36"/>
      <c r="BL40" s="36"/>
      <c r="BM40" s="36"/>
      <c r="BN40" s="36"/>
      <c r="BO40" s="36"/>
      <c r="BP40" s="182"/>
      <c r="BQ40" s="149">
        <f t="shared" si="29"/>
        <v>0</v>
      </c>
      <c r="BR40" s="36"/>
      <c r="BS40" s="36"/>
      <c r="BT40" s="36"/>
      <c r="BU40" s="36"/>
      <c r="BV40" s="36"/>
      <c r="BW40" s="36"/>
      <c r="BX40" s="36"/>
      <c r="BY40" s="34"/>
      <c r="BZ40" s="10">
        <f t="shared" si="40"/>
        <v>0</v>
      </c>
      <c r="CA40" s="11"/>
      <c r="CB40" s="11"/>
      <c r="CC40" s="11"/>
      <c r="CD40" s="11"/>
      <c r="CE40" s="11"/>
      <c r="CF40" s="11"/>
      <c r="CG40" s="11"/>
      <c r="CH40" s="11"/>
      <c r="CI40" s="11"/>
      <c r="CJ40" s="353"/>
      <c r="CK40" s="354"/>
      <c r="CL40" s="3"/>
      <c r="CM40" s="10">
        <f t="shared" si="41"/>
        <v>0</v>
      </c>
      <c r="CN40" s="11"/>
      <c r="CO40" s="11"/>
      <c r="CP40" s="11"/>
      <c r="CQ40" s="11"/>
      <c r="CR40" s="11"/>
      <c r="CS40" s="11"/>
      <c r="CT40" s="11"/>
      <c r="CU40" s="11"/>
      <c r="CV40" s="347"/>
      <c r="CW40" s="349"/>
      <c r="CX40" s="348"/>
      <c r="CY40" s="34"/>
      <c r="CZ40" s="105">
        <f t="shared" si="42"/>
        <v>0</v>
      </c>
      <c r="DA40" s="36"/>
      <c r="DB40" s="36"/>
      <c r="DC40" s="36"/>
      <c r="DD40" s="36"/>
      <c r="DE40" s="36"/>
      <c r="DF40" s="360"/>
      <c r="DG40" s="360"/>
      <c r="DH40" s="360"/>
      <c r="DI40" s="100">
        <f t="shared" si="43"/>
        <v>0</v>
      </c>
      <c r="DJ40" s="101"/>
      <c r="DK40" s="101"/>
      <c r="DL40" s="101"/>
      <c r="DM40" s="101"/>
      <c r="DN40" s="101"/>
      <c r="DO40" s="360"/>
      <c r="DP40" s="360"/>
      <c r="DQ40" s="360"/>
      <c r="DR40" s="34"/>
      <c r="DS40" s="68">
        <f t="shared" si="44"/>
        <v>0</v>
      </c>
      <c r="DT40" s="194"/>
      <c r="DU40" s="194"/>
      <c r="DV40" s="194"/>
      <c r="DW40" s="194"/>
      <c r="DX40" s="194"/>
      <c r="DY40" s="194"/>
      <c r="DZ40" s="194"/>
      <c r="EA40" s="194"/>
      <c r="EB40" s="84"/>
      <c r="EC40" s="84"/>
      <c r="ED40" s="84"/>
      <c r="EE40" s="84"/>
      <c r="EF40" s="84"/>
      <c r="EG40" s="84"/>
      <c r="EH40" s="84"/>
      <c r="EI40" s="81"/>
    </row>
    <row r="41" spans="1:139" ht="37.35" customHeight="1">
      <c r="N41" s="366" t="s">
        <v>352</v>
      </c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</row>
    <row r="42" spans="1:139"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</row>
    <row r="43" spans="1:139" ht="30" customHeight="1">
      <c r="N43" s="344" t="s">
        <v>353</v>
      </c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</row>
    <row r="44" spans="1:139" ht="30" customHeight="1"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</row>
    <row r="45" spans="1:139" ht="49.5" customHeight="1">
      <c r="E45" s="314" t="s">
        <v>538</v>
      </c>
      <c r="N45" s="3" t="s">
        <v>437</v>
      </c>
      <c r="O45" s="3" t="s">
        <v>342</v>
      </c>
      <c r="P45" s="9" t="s">
        <v>49</v>
      </c>
      <c r="Q45" s="342" t="s">
        <v>163</v>
      </c>
      <c r="R45" s="343"/>
      <c r="S45" s="9" t="s">
        <v>456</v>
      </c>
      <c r="T45" s="9" t="s">
        <v>455</v>
      </c>
      <c r="U45" s="9" t="s">
        <v>454</v>
      </c>
      <c r="V45" s="9" t="s">
        <v>453</v>
      </c>
      <c r="W45" s="9" t="s">
        <v>452</v>
      </c>
      <c r="X45" s="9" t="s">
        <v>457</v>
      </c>
      <c r="Y45" s="347" t="s">
        <v>227</v>
      </c>
      <c r="Z45" s="348"/>
    </row>
    <row r="46" spans="1:139" ht="39" customHeight="1">
      <c r="E46" t="s">
        <v>536</v>
      </c>
      <c r="N46" s="3" t="s">
        <v>342</v>
      </c>
      <c r="O46" s="10">
        <f t="shared" ref="O46:X46" si="45">SUM(O47:O60)</f>
        <v>13413</v>
      </c>
      <c r="P46" s="10">
        <f t="shared" si="45"/>
        <v>22</v>
      </c>
      <c r="Q46" s="368">
        <f>SUM(Q47:R60)</f>
        <v>1999</v>
      </c>
      <c r="R46" s="369"/>
      <c r="S46" s="10">
        <f t="shared" si="45"/>
        <v>2756</v>
      </c>
      <c r="T46" s="10">
        <f t="shared" si="45"/>
        <v>3342</v>
      </c>
      <c r="U46" s="10">
        <f t="shared" si="45"/>
        <v>4244</v>
      </c>
      <c r="V46" s="10">
        <f t="shared" si="45"/>
        <v>1050</v>
      </c>
      <c r="W46" s="10">
        <f t="shared" si="45"/>
        <v>0</v>
      </c>
      <c r="X46" s="230">
        <f t="shared" si="45"/>
        <v>0</v>
      </c>
      <c r="Y46" s="355"/>
      <c r="Z46" s="356"/>
    </row>
    <row r="47" spans="1:139" ht="39" customHeight="1">
      <c r="N47" s="3" t="s">
        <v>523</v>
      </c>
      <c r="O47" s="10">
        <f>SUM(P47:X47)</f>
        <v>1236</v>
      </c>
      <c r="P47" s="36">
        <v>0</v>
      </c>
      <c r="Q47" s="340">
        <v>298</v>
      </c>
      <c r="R47" s="341"/>
      <c r="S47" s="36">
        <v>368</v>
      </c>
      <c r="T47" s="36">
        <v>220</v>
      </c>
      <c r="U47" s="36">
        <v>0</v>
      </c>
      <c r="V47" s="36">
        <v>350</v>
      </c>
      <c r="W47" s="36"/>
      <c r="X47" s="146"/>
      <c r="Y47" s="361"/>
      <c r="Z47" s="362"/>
    </row>
    <row r="48" spans="1:139" ht="39" customHeight="1">
      <c r="N48" s="3" t="s">
        <v>526</v>
      </c>
      <c r="O48" s="10">
        <f t="shared" ref="O48:O60" si="46">SUM(P48:X48)</f>
        <v>938</v>
      </c>
      <c r="P48" s="36"/>
      <c r="Q48" s="340">
        <v>198</v>
      </c>
      <c r="R48" s="341"/>
      <c r="S48" s="36">
        <v>220</v>
      </c>
      <c r="T48" s="36">
        <v>100</v>
      </c>
      <c r="U48" s="36">
        <v>420</v>
      </c>
      <c r="V48" s="36"/>
      <c r="W48" s="36"/>
      <c r="X48" s="146"/>
      <c r="Y48" s="361"/>
      <c r="Z48" s="362"/>
    </row>
    <row r="49" spans="14:26" ht="39" customHeight="1">
      <c r="N49" s="3" t="s">
        <v>527</v>
      </c>
      <c r="O49" s="10">
        <f t="shared" si="46"/>
        <v>2594</v>
      </c>
      <c r="P49" s="36"/>
      <c r="Q49" s="340">
        <v>74</v>
      </c>
      <c r="R49" s="341"/>
      <c r="S49" s="36">
        <v>220</v>
      </c>
      <c r="T49" s="36">
        <v>320</v>
      </c>
      <c r="U49" s="36">
        <v>1580</v>
      </c>
      <c r="V49" s="36">
        <v>400</v>
      </c>
      <c r="W49" s="36"/>
      <c r="X49" s="146"/>
      <c r="Y49" s="361"/>
      <c r="Z49" s="362"/>
    </row>
    <row r="50" spans="14:26" ht="39" customHeight="1">
      <c r="N50" s="3" t="s">
        <v>528</v>
      </c>
      <c r="O50" s="91">
        <f t="shared" si="46"/>
        <v>989</v>
      </c>
      <c r="P50" s="184"/>
      <c r="Q50" s="340">
        <v>113</v>
      </c>
      <c r="R50" s="341"/>
      <c r="S50" s="184">
        <v>226</v>
      </c>
      <c r="T50" s="184"/>
      <c r="U50" s="184">
        <v>650</v>
      </c>
      <c r="V50" s="184"/>
      <c r="W50" s="184"/>
      <c r="X50" s="146"/>
      <c r="Y50" s="361"/>
      <c r="Z50" s="362"/>
    </row>
    <row r="51" spans="14:26" ht="39" customHeight="1">
      <c r="N51" s="3" t="s">
        <v>529</v>
      </c>
      <c r="O51" s="96">
        <f t="shared" si="46"/>
        <v>197</v>
      </c>
      <c r="P51" s="36"/>
      <c r="Q51" s="340">
        <v>47</v>
      </c>
      <c r="R51" s="341"/>
      <c r="S51" s="36"/>
      <c r="T51" s="36">
        <v>150</v>
      </c>
      <c r="U51" s="36"/>
      <c r="V51" s="36"/>
      <c r="W51" s="36"/>
      <c r="X51" s="146"/>
      <c r="Y51" s="361"/>
      <c r="Z51" s="362"/>
    </row>
    <row r="52" spans="14:26" ht="39" customHeight="1">
      <c r="N52" s="3" t="s">
        <v>530</v>
      </c>
      <c r="O52" s="89">
        <f t="shared" si="46"/>
        <v>1213</v>
      </c>
      <c r="P52" s="36"/>
      <c r="Q52" s="340">
        <v>196</v>
      </c>
      <c r="R52" s="341"/>
      <c r="S52" s="36">
        <v>217</v>
      </c>
      <c r="T52" s="36">
        <v>300</v>
      </c>
      <c r="U52" s="36">
        <v>200</v>
      </c>
      <c r="V52" s="36">
        <v>300</v>
      </c>
      <c r="W52" s="36"/>
      <c r="X52" s="146"/>
      <c r="Y52" s="361"/>
      <c r="Z52" s="362"/>
    </row>
    <row r="53" spans="14:26" ht="39" customHeight="1">
      <c r="N53" s="3" t="s">
        <v>531</v>
      </c>
      <c r="O53" s="10">
        <f t="shared" si="46"/>
        <v>1585</v>
      </c>
      <c r="P53" s="36"/>
      <c r="Q53" s="340">
        <v>248</v>
      </c>
      <c r="R53" s="341"/>
      <c r="S53" s="36">
        <v>192</v>
      </c>
      <c r="T53" s="36">
        <v>915</v>
      </c>
      <c r="U53" s="36">
        <v>230</v>
      </c>
      <c r="V53" s="36"/>
      <c r="W53" s="36"/>
      <c r="X53" s="146"/>
      <c r="Y53" s="361"/>
      <c r="Z53" s="362"/>
    </row>
    <row r="54" spans="14:26" ht="39" customHeight="1">
      <c r="N54" s="3" t="s">
        <v>532</v>
      </c>
      <c r="O54" s="96">
        <f t="shared" si="46"/>
        <v>598</v>
      </c>
      <c r="P54" s="36"/>
      <c r="Q54" s="340">
        <v>53</v>
      </c>
      <c r="R54" s="341"/>
      <c r="S54" s="36">
        <v>151</v>
      </c>
      <c r="T54" s="36">
        <v>180</v>
      </c>
      <c r="U54" s="36">
        <v>214</v>
      </c>
      <c r="V54" s="36"/>
      <c r="W54" s="36"/>
      <c r="X54" s="146"/>
      <c r="Y54" s="361"/>
      <c r="Z54" s="362"/>
    </row>
    <row r="55" spans="14:26" ht="39" customHeight="1">
      <c r="N55" s="3" t="s">
        <v>533</v>
      </c>
      <c r="O55" s="10">
        <f t="shared" si="46"/>
        <v>650</v>
      </c>
      <c r="P55" s="36"/>
      <c r="Q55" s="340">
        <v>170</v>
      </c>
      <c r="R55" s="341"/>
      <c r="S55" s="36">
        <v>130</v>
      </c>
      <c r="T55" s="36">
        <v>150</v>
      </c>
      <c r="U55" s="36">
        <v>200</v>
      </c>
      <c r="V55" s="36"/>
      <c r="W55" s="36"/>
      <c r="X55" s="146"/>
      <c r="Y55" s="361"/>
      <c r="Z55" s="362"/>
    </row>
    <row r="56" spans="14:26" ht="39" customHeight="1">
      <c r="N56" s="3" t="s">
        <v>534</v>
      </c>
      <c r="O56" s="179">
        <f t="shared" si="46"/>
        <v>1842</v>
      </c>
      <c r="P56" s="36">
        <v>21</v>
      </c>
      <c r="Q56" s="340">
        <v>399</v>
      </c>
      <c r="R56" s="341"/>
      <c r="S56" s="36">
        <v>552</v>
      </c>
      <c r="T56" s="36">
        <v>620</v>
      </c>
      <c r="U56" s="36">
        <v>250</v>
      </c>
      <c r="V56" s="36"/>
      <c r="W56" s="36"/>
      <c r="X56" s="146"/>
      <c r="Y56" s="361"/>
      <c r="Z56" s="362"/>
    </row>
    <row r="57" spans="14:26" ht="39" customHeight="1">
      <c r="N57" s="3" t="s">
        <v>535</v>
      </c>
      <c r="O57" s="96">
        <f t="shared" si="46"/>
        <v>1571</v>
      </c>
      <c r="P57" s="36">
        <v>1</v>
      </c>
      <c r="Q57" s="340">
        <v>203</v>
      </c>
      <c r="R57" s="341"/>
      <c r="S57" s="36">
        <v>480</v>
      </c>
      <c r="T57" s="36">
        <v>387</v>
      </c>
      <c r="U57" s="36">
        <v>500</v>
      </c>
      <c r="V57" s="36"/>
      <c r="W57" s="36"/>
      <c r="X57" s="146"/>
      <c r="Y57" s="361"/>
      <c r="Z57" s="362"/>
    </row>
    <row r="58" spans="14:26" ht="39" customHeight="1">
      <c r="N58" s="34"/>
      <c r="O58" s="94">
        <f t="shared" si="46"/>
        <v>0</v>
      </c>
      <c r="P58" s="36"/>
      <c r="Q58" s="340"/>
      <c r="R58" s="341"/>
      <c r="S58" s="36"/>
      <c r="T58" s="36"/>
      <c r="U58" s="36"/>
      <c r="V58" s="36"/>
      <c r="W58" s="36"/>
      <c r="X58" s="146"/>
      <c r="Y58" s="361"/>
      <c r="Z58" s="362"/>
    </row>
    <row r="59" spans="14:26" ht="39" customHeight="1">
      <c r="N59" s="34"/>
      <c r="O59" s="10">
        <f t="shared" si="46"/>
        <v>0</v>
      </c>
      <c r="P59" s="36"/>
      <c r="Q59" s="340"/>
      <c r="R59" s="341"/>
      <c r="S59" s="36"/>
      <c r="T59" s="36"/>
      <c r="U59" s="36"/>
      <c r="V59" s="36"/>
      <c r="W59" s="36"/>
      <c r="X59" s="146"/>
      <c r="Y59" s="364"/>
      <c r="Z59" s="365"/>
    </row>
    <row r="60" spans="14:26" ht="39" customHeight="1">
      <c r="N60" s="34"/>
      <c r="O60" s="10">
        <f t="shared" si="46"/>
        <v>0</v>
      </c>
      <c r="P60" s="36"/>
      <c r="Q60" s="340"/>
      <c r="R60" s="341"/>
      <c r="S60" s="36"/>
      <c r="T60" s="36"/>
      <c r="U60" s="36"/>
      <c r="V60" s="36"/>
      <c r="W60" s="36"/>
      <c r="X60" s="146"/>
      <c r="Y60" s="361"/>
      <c r="Z60" s="362"/>
    </row>
  </sheetData>
  <mergeCells count="218">
    <mergeCell ref="DR24:DR25"/>
    <mergeCell ref="CY24:CY25"/>
    <mergeCell ref="CZ24:DE24"/>
    <mergeCell ref="DF24:DH25"/>
    <mergeCell ref="CV38:CX38"/>
    <mergeCell ref="CV37:CX37"/>
    <mergeCell ref="CV36:CX36"/>
    <mergeCell ref="DF31:DH31"/>
    <mergeCell ref="DF32:DH32"/>
    <mergeCell ref="DF37:DH37"/>
    <mergeCell ref="CV39:CX39"/>
    <mergeCell ref="CV40:CX40"/>
    <mergeCell ref="CJ38:CK38"/>
    <mergeCell ref="CJ39:CK39"/>
    <mergeCell ref="CJ40:CK40"/>
    <mergeCell ref="CV31:CX31"/>
    <mergeCell ref="CV32:CX32"/>
    <mergeCell ref="CV33:CX33"/>
    <mergeCell ref="CV34:CX34"/>
    <mergeCell ref="CV35:CX35"/>
    <mergeCell ref="CJ33:CK33"/>
    <mergeCell ref="CJ34:CK34"/>
    <mergeCell ref="CJ35:CK35"/>
    <mergeCell ref="CJ36:CK36"/>
    <mergeCell ref="CJ37:CK37"/>
    <mergeCell ref="CJ28:CK28"/>
    <mergeCell ref="CJ29:CK29"/>
    <mergeCell ref="CJ31:CK31"/>
    <mergeCell ref="CJ32:CK32"/>
    <mergeCell ref="FJ4:FQ4"/>
    <mergeCell ref="EF13:EI13"/>
    <mergeCell ref="EF8:EI8"/>
    <mergeCell ref="EF15:EI15"/>
    <mergeCell ref="EF10:EI10"/>
    <mergeCell ref="DR23:EI23"/>
    <mergeCell ref="EK4:ER4"/>
    <mergeCell ref="EF9:EI9"/>
    <mergeCell ref="EF14:EI14"/>
    <mergeCell ref="EF19:EI19"/>
    <mergeCell ref="AB24:AI24"/>
    <mergeCell ref="AJ24:AQ24"/>
    <mergeCell ref="CJ30:CK30"/>
    <mergeCell ref="CV30:CX30"/>
    <mergeCell ref="CV26:CX26"/>
    <mergeCell ref="CV27:CX27"/>
    <mergeCell ref="CV28:CX28"/>
    <mergeCell ref="CV29:CX29"/>
    <mergeCell ref="DS24:EA24"/>
    <mergeCell ref="BW6:BX6"/>
    <mergeCell ref="BW8:BX8"/>
    <mergeCell ref="DR21:EI22"/>
    <mergeCell ref="CY23:DQ23"/>
    <mergeCell ref="DI24:DN24"/>
    <mergeCell ref="DO24:DQ25"/>
    <mergeCell ref="EF11:EI11"/>
    <mergeCell ref="EF20:EI20"/>
    <mergeCell ref="CY21:DQ22"/>
    <mergeCell ref="Y35:Z35"/>
    <mergeCell ref="Y36:Z36"/>
    <mergeCell ref="Y30:Z30"/>
    <mergeCell ref="Y31:Z31"/>
    <mergeCell ref="Y32:Z32"/>
    <mergeCell ref="Y33:Z33"/>
    <mergeCell ref="Y34:Z34"/>
    <mergeCell ref="EF17:EI17"/>
    <mergeCell ref="EF18:EI18"/>
    <mergeCell ref="BW17:BX17"/>
    <mergeCell ref="BW10:BX10"/>
    <mergeCell ref="BW11:BX11"/>
    <mergeCell ref="EF12:EI12"/>
    <mergeCell ref="BW16:BX16"/>
    <mergeCell ref="EF16:EI16"/>
    <mergeCell ref="Q25:R25"/>
    <mergeCell ref="Q26:R26"/>
    <mergeCell ref="BW14:BX14"/>
    <mergeCell ref="AA3:AQ4"/>
    <mergeCell ref="BQ24:BX24"/>
    <mergeCell ref="Q27:R27"/>
    <mergeCell ref="BW13:BX13"/>
    <mergeCell ref="AA21:AQ22"/>
    <mergeCell ref="Y25:Z25"/>
    <mergeCell ref="Y26:Z26"/>
    <mergeCell ref="CY1:DQ2"/>
    <mergeCell ref="CY3:DQ3"/>
    <mergeCell ref="CY4:CY5"/>
    <mergeCell ref="BW5:BX5"/>
    <mergeCell ref="BH3:BX4"/>
    <mergeCell ref="BW12:BX12"/>
    <mergeCell ref="BW7:BX7"/>
    <mergeCell ref="BW9:BX9"/>
    <mergeCell ref="DI4:DQ4"/>
    <mergeCell ref="CZ4:DG4"/>
    <mergeCell ref="Y27:Z27"/>
    <mergeCell ref="Y28:Z28"/>
    <mergeCell ref="CL1:CX2"/>
    <mergeCell ref="CL3:CX4"/>
    <mergeCell ref="BW18:BX18"/>
    <mergeCell ref="BW19:BX19"/>
    <mergeCell ref="BW20:BX20"/>
    <mergeCell ref="CJ27:CK27"/>
    <mergeCell ref="CV25:CX25"/>
    <mergeCell ref="CJ25:CK25"/>
    <mergeCell ref="A1:M2"/>
    <mergeCell ref="A3:M4"/>
    <mergeCell ref="BY1:CK2"/>
    <mergeCell ref="BY3:CK4"/>
    <mergeCell ref="N1:Z2"/>
    <mergeCell ref="N3:Z4"/>
    <mergeCell ref="BH1:BX2"/>
    <mergeCell ref="AA1:AQ2"/>
    <mergeCell ref="AR3:BG4"/>
    <mergeCell ref="AR1:BG2"/>
    <mergeCell ref="FA1:FQ2"/>
    <mergeCell ref="EJ1:EZ2"/>
    <mergeCell ref="EF7:EI7"/>
    <mergeCell ref="DR3:EI4"/>
    <mergeCell ref="EF5:EI6"/>
    <mergeCell ref="ES4:EZ4"/>
    <mergeCell ref="FA3:FQ3"/>
    <mergeCell ref="FA4:FA5"/>
    <mergeCell ref="DR1:EI2"/>
    <mergeCell ref="EJ4:EJ5"/>
    <mergeCell ref="FB4:FI4"/>
    <mergeCell ref="A21:M22"/>
    <mergeCell ref="A23:M24"/>
    <mergeCell ref="BY23:CK24"/>
    <mergeCell ref="CL21:CX22"/>
    <mergeCell ref="AA23:AQ23"/>
    <mergeCell ref="CL23:CX24"/>
    <mergeCell ref="AA24:AA25"/>
    <mergeCell ref="N21:Z22"/>
    <mergeCell ref="N23:Z24"/>
    <mergeCell ref="DF38:DH38"/>
    <mergeCell ref="DF39:DH39"/>
    <mergeCell ref="DF40:DH40"/>
    <mergeCell ref="Y50:Z50"/>
    <mergeCell ref="N41:Z42"/>
    <mergeCell ref="Y37:Z37"/>
    <mergeCell ref="Y38:Z38"/>
    <mergeCell ref="Y39:Z39"/>
    <mergeCell ref="Y40:Z40"/>
    <mergeCell ref="Q46:R46"/>
    <mergeCell ref="Y55:Z55"/>
    <mergeCell ref="Y56:Z56"/>
    <mergeCell ref="Y57:Z57"/>
    <mergeCell ref="Y47:Z47"/>
    <mergeCell ref="Y48:Z48"/>
    <mergeCell ref="Y49:Z49"/>
    <mergeCell ref="Y52:Z52"/>
    <mergeCell ref="Y53:Z53"/>
    <mergeCell ref="Y58:Z58"/>
    <mergeCell ref="Y59:Z59"/>
    <mergeCell ref="Y51:Z51"/>
    <mergeCell ref="DF26:DH26"/>
    <mergeCell ref="DF27:DH27"/>
    <mergeCell ref="DF28:DH28"/>
    <mergeCell ref="DF29:DH29"/>
    <mergeCell ref="DF30:DH30"/>
    <mergeCell ref="Y54:Z54"/>
    <mergeCell ref="Y46:Z46"/>
    <mergeCell ref="DO38:DQ38"/>
    <mergeCell ref="DO39:DQ39"/>
    <mergeCell ref="DO33:DQ33"/>
    <mergeCell ref="DO34:DQ34"/>
    <mergeCell ref="DO35:DQ35"/>
    <mergeCell ref="Y60:Z60"/>
    <mergeCell ref="DF33:DH33"/>
    <mergeCell ref="DF34:DH34"/>
    <mergeCell ref="DF35:DH35"/>
    <mergeCell ref="DF36:DH36"/>
    <mergeCell ref="DO36:DQ36"/>
    <mergeCell ref="DO37:DQ37"/>
    <mergeCell ref="DO26:DQ26"/>
    <mergeCell ref="DO27:DQ27"/>
    <mergeCell ref="DO28:DQ28"/>
    <mergeCell ref="DO40:DQ40"/>
    <mergeCell ref="DO29:DQ29"/>
    <mergeCell ref="DO30:DQ30"/>
    <mergeCell ref="DO31:DQ31"/>
    <mergeCell ref="DO32:DQ32"/>
    <mergeCell ref="Q28:R28"/>
    <mergeCell ref="Q29:R29"/>
    <mergeCell ref="BI24:BP24"/>
    <mergeCell ref="BY21:CK22"/>
    <mergeCell ref="BH21:BX22"/>
    <mergeCell ref="BW15:BX15"/>
    <mergeCell ref="Y29:Z29"/>
    <mergeCell ref="BH24:BH25"/>
    <mergeCell ref="BH23:BX23"/>
    <mergeCell ref="CJ26:CK26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5:R45"/>
    <mergeCell ref="N43:Z44"/>
    <mergeCell ref="Y45:Z45"/>
    <mergeCell ref="Q47:R47"/>
    <mergeCell ref="Q48:R48"/>
    <mergeCell ref="Q49:R49"/>
    <mergeCell ref="Q50:R50"/>
    <mergeCell ref="Q51:R51"/>
    <mergeCell ref="Q58:R58"/>
    <mergeCell ref="Q59:R59"/>
    <mergeCell ref="Q60:R60"/>
    <mergeCell ref="Q52:R52"/>
    <mergeCell ref="Q53:R53"/>
    <mergeCell ref="Q54:R54"/>
    <mergeCell ref="Q55:R55"/>
    <mergeCell ref="Q56:R56"/>
    <mergeCell ref="Q57:R57"/>
  </mergeCells>
  <phoneticPr fontId="2" type="noConversion"/>
  <hyperlinks>
    <hyperlink ref="E45" r:id="rId1"/>
  </hyperlinks>
  <pageMargins left="0.56000000000000005" right="0.28999999999999998" top="0.32" bottom="0.27" header="0.37" footer="0.37"/>
  <pageSetup paperSize="9" scale="63" pageOrder="overThenDown" orientation="landscape" r:id="rId2"/>
  <headerFooter alignWithMargins="0"/>
  <rowBreaks count="2" manualBreakCount="2">
    <brk id="20" max="16383" man="1"/>
    <brk id="40" max="16383" man="1"/>
  </rowBreaks>
  <colBreaks count="10" manualBreakCount="10">
    <brk id="13" max="1048575" man="1"/>
    <brk id="26" max="1048575" man="1"/>
    <brk id="43" max="1048575" man="1"/>
    <brk id="59" max="1048575" man="1"/>
    <brk id="76" max="59" man="1"/>
    <brk id="89" max="1048575" man="1"/>
    <brk id="102" max="1048575" man="1"/>
    <brk id="121" max="1048575" man="1"/>
    <brk id="139" max="1048575" man="1"/>
    <brk id="1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N57"/>
  <sheetViews>
    <sheetView view="pageBreakPreview" topLeftCell="FE1" zoomScale="52" zoomScaleNormal="50" zoomScaleSheetLayoutView="52" workbookViewId="0">
      <selection activeCell="V27" sqref="V27"/>
    </sheetView>
  </sheetViews>
  <sheetFormatPr defaultRowHeight="13.5"/>
  <cols>
    <col min="1" max="1" width="9" customWidth="1"/>
    <col min="2" max="2" width="14.88671875" customWidth="1"/>
    <col min="3" max="13" width="14.77734375" customWidth="1"/>
    <col min="14" max="14" width="9.77734375" customWidth="1"/>
    <col min="15" max="15" width="15.33203125" customWidth="1"/>
    <col min="16" max="26" width="13.77734375" customWidth="1"/>
    <col min="27" max="27" width="9" customWidth="1"/>
    <col min="28" max="28" width="13.21875" customWidth="1"/>
    <col min="29" max="29" width="9.6640625" customWidth="1"/>
    <col min="30" max="30" width="9.5546875" customWidth="1"/>
    <col min="31" max="34" width="7" customWidth="1"/>
    <col min="35" max="36" width="8.77734375" customWidth="1"/>
    <col min="37" max="38" width="9.77734375" customWidth="1"/>
    <col min="39" max="44" width="7.77734375" customWidth="1"/>
    <col min="45" max="46" width="11" bestFit="1" customWidth="1"/>
    <col min="47" max="47" width="11.6640625" bestFit="1" customWidth="1"/>
    <col min="48" max="48" width="8.33203125" customWidth="1"/>
    <col min="49" max="49" width="19" customWidth="1"/>
    <col min="50" max="50" width="9.5546875" customWidth="1"/>
    <col min="51" max="51" width="10.33203125" customWidth="1"/>
    <col min="52" max="52" width="5.21875" customWidth="1"/>
    <col min="53" max="53" width="5.88671875" customWidth="1"/>
    <col min="54" max="54" width="7.6640625" customWidth="1"/>
    <col min="55" max="55" width="6.109375" customWidth="1"/>
    <col min="56" max="56" width="11" customWidth="1"/>
    <col min="57" max="57" width="11.109375" customWidth="1"/>
    <col min="58" max="58" width="11.44140625" customWidth="1"/>
    <col min="59" max="59" width="11.21875" customWidth="1"/>
    <col min="60" max="60" width="10.77734375" customWidth="1"/>
    <col min="61" max="61" width="8.33203125" customWidth="1"/>
    <col min="62" max="62" width="7.6640625" customWidth="1"/>
    <col min="63" max="63" width="7" customWidth="1"/>
    <col min="64" max="64" width="7.44140625" bestFit="1" customWidth="1"/>
    <col min="65" max="65" width="7.88671875" customWidth="1"/>
    <col min="66" max="66" width="7.21875" customWidth="1"/>
    <col min="67" max="67" width="13.6640625" customWidth="1"/>
    <col min="68" max="68" width="13" customWidth="1"/>
    <col min="69" max="69" width="10" customWidth="1"/>
    <col min="70" max="70" width="12.44140625" customWidth="1"/>
    <col min="71" max="72" width="10.44140625" customWidth="1"/>
    <col min="73" max="76" width="7.33203125" customWidth="1"/>
    <col min="77" max="80" width="8.77734375" customWidth="1"/>
    <col min="81" max="86" width="7.44140625" customWidth="1"/>
    <col min="87" max="87" width="12.77734375" customWidth="1"/>
    <col min="88" max="88" width="12.33203125" customWidth="1"/>
    <col min="89" max="89" width="11.109375" customWidth="1"/>
    <col min="90" max="90" width="15" customWidth="1"/>
    <col min="91" max="91" width="14" customWidth="1"/>
    <col min="92" max="92" width="15.21875" customWidth="1"/>
    <col min="93" max="93" width="14.44140625" customWidth="1"/>
    <col min="94" max="94" width="15.77734375" customWidth="1"/>
    <col min="95" max="95" width="14.88671875" customWidth="1"/>
    <col min="96" max="96" width="15.21875" customWidth="1"/>
    <col min="97" max="98" width="13.77734375" customWidth="1"/>
    <col min="99" max="100" width="12.88671875" customWidth="1"/>
    <col min="101" max="101" width="9.88671875" customWidth="1"/>
    <col min="102" max="102" width="10.88671875" customWidth="1"/>
    <col min="103" max="103" width="15" customWidth="1"/>
    <col min="104" max="104" width="13.88671875" customWidth="1"/>
    <col min="105" max="105" width="13.21875" customWidth="1"/>
    <col min="106" max="106" width="12.33203125" customWidth="1"/>
    <col min="107" max="107" width="14.44140625" customWidth="1"/>
    <col min="108" max="108" width="14.33203125" customWidth="1"/>
    <col min="109" max="109" width="14.21875" customWidth="1"/>
    <col min="110" max="110" width="14.44140625" customWidth="1"/>
    <col min="111" max="111" width="13" customWidth="1"/>
    <col min="112" max="112" width="13.44140625" customWidth="1"/>
    <col min="113" max="113" width="13" customWidth="1"/>
    <col min="114" max="114" width="15.88671875" customWidth="1"/>
    <col min="115" max="115" width="9" customWidth="1"/>
    <col min="116" max="116" width="13.5546875" customWidth="1"/>
    <col min="117" max="117" width="12.109375" customWidth="1"/>
    <col min="118" max="118" width="11.109375" customWidth="1"/>
    <col min="119" max="119" width="11" customWidth="1"/>
    <col min="120" max="121" width="11.109375" customWidth="1"/>
    <col min="122" max="122" width="12.5546875" customWidth="1"/>
    <col min="123" max="123" width="12" customWidth="1"/>
    <col min="124" max="124" width="11.5546875" customWidth="1"/>
    <col min="125" max="125" width="8.5546875" customWidth="1"/>
    <col min="126" max="126" width="12.88671875" customWidth="1"/>
    <col min="127" max="127" width="11.6640625" customWidth="1"/>
    <col min="128" max="128" width="15" customWidth="1"/>
    <col min="129" max="129" width="12.109375" customWidth="1"/>
    <col min="130" max="130" width="11.77734375" customWidth="1"/>
    <col min="131" max="131" width="12.44140625" customWidth="1"/>
    <col min="132" max="132" width="11" customWidth="1"/>
    <col min="133" max="133" width="10.109375" customWidth="1"/>
    <col min="134" max="134" width="12" customWidth="1"/>
    <col min="135" max="135" width="11.44140625" customWidth="1"/>
    <col min="136" max="136" width="10.33203125" customWidth="1"/>
    <col min="137" max="137" width="11.5546875" customWidth="1"/>
    <col min="138" max="138" width="12.33203125" customWidth="1"/>
    <col min="139" max="139" width="6.6640625" customWidth="1"/>
    <col min="140" max="140" width="6.44140625" customWidth="1"/>
    <col min="141" max="141" width="2.109375" customWidth="1"/>
    <col min="142" max="142" width="4.109375" customWidth="1"/>
    <col min="143" max="152" width="18.77734375" customWidth="1"/>
    <col min="153" max="153" width="19.88671875" customWidth="1"/>
    <col min="154" max="157" width="18.109375" customWidth="1"/>
    <col min="158" max="158" width="16.33203125" customWidth="1"/>
    <col min="159" max="159" width="15.21875" customWidth="1"/>
    <col min="160" max="160" width="21.77734375" customWidth="1"/>
    <col min="161" max="161" width="15.88671875" customWidth="1"/>
    <col min="162" max="162" width="10.5546875" customWidth="1"/>
    <col min="163" max="163" width="11.33203125" customWidth="1"/>
    <col min="164" max="164" width="13.5546875" customWidth="1"/>
    <col min="165" max="165" width="12" customWidth="1"/>
    <col min="166" max="166" width="13.21875" customWidth="1"/>
    <col min="167" max="167" width="9.44140625" customWidth="1"/>
    <col min="168" max="168" width="8.5546875" customWidth="1"/>
    <col min="169" max="169" width="10.109375" customWidth="1"/>
    <col min="170" max="170" width="9.5546875" customWidth="1"/>
    <col min="171" max="171" width="9.33203125" customWidth="1"/>
    <col min="172" max="172" width="9.88671875" customWidth="1"/>
    <col min="173" max="173" width="10.44140625" customWidth="1"/>
    <col min="174" max="174" width="10.33203125" customWidth="1"/>
    <col min="175" max="175" width="9.88671875" customWidth="1"/>
    <col min="176" max="176" width="10.44140625" customWidth="1"/>
    <col min="177" max="177" width="11.77734375" customWidth="1"/>
    <col min="178" max="178" width="11.88671875" customWidth="1"/>
    <col min="179" max="179" width="9.21875" customWidth="1"/>
    <col min="180" max="180" width="11.109375" customWidth="1"/>
    <col min="181" max="181" width="12.109375" customWidth="1"/>
    <col min="182" max="182" width="11.44140625" customWidth="1"/>
    <col min="183" max="183" width="10.33203125" customWidth="1"/>
    <col min="184" max="184" width="11.21875" customWidth="1"/>
    <col min="187" max="187" width="10.88671875" customWidth="1"/>
    <col min="189" max="189" width="9.77734375" bestFit="1" customWidth="1"/>
    <col min="190" max="190" width="11.21875" customWidth="1"/>
    <col min="191" max="191" width="10.5546875" customWidth="1"/>
    <col min="192" max="192" width="11.6640625" customWidth="1"/>
    <col min="196" max="196" width="16.33203125" customWidth="1"/>
  </cols>
  <sheetData>
    <row r="1" spans="1:196" s="1" customFormat="1" ht="46.7" customHeight="1">
      <c r="A1" s="457" t="s">
        <v>63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 t="s">
        <v>77</v>
      </c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" t="s">
        <v>34</v>
      </c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V1" s="4" t="s">
        <v>34</v>
      </c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Q1" s="28" t="s">
        <v>34</v>
      </c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30"/>
      <c r="CJ1" s="30"/>
      <c r="CK1" s="4" t="s">
        <v>34</v>
      </c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4" t="s">
        <v>34</v>
      </c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457"/>
      <c r="DL1" s="457"/>
      <c r="DM1" s="457"/>
      <c r="DN1" s="457"/>
      <c r="DO1" s="457"/>
      <c r="DP1" s="457"/>
      <c r="DQ1" s="457"/>
      <c r="DR1" s="457"/>
      <c r="DS1" s="457"/>
      <c r="DT1" s="457"/>
      <c r="DU1" s="4" t="s">
        <v>34</v>
      </c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26"/>
      <c r="EH1" s="27"/>
      <c r="EI1" s="27"/>
      <c r="EJ1" s="27"/>
      <c r="EK1" s="27"/>
      <c r="EM1" s="404" t="s">
        <v>363</v>
      </c>
      <c r="EN1" s="404"/>
      <c r="EO1" s="404"/>
      <c r="EP1" s="404"/>
      <c r="EQ1" s="404"/>
      <c r="ER1" s="404"/>
      <c r="ES1" s="404"/>
      <c r="ET1" s="404"/>
      <c r="EU1" s="404"/>
      <c r="EV1" s="404"/>
      <c r="EW1" s="437" t="s">
        <v>362</v>
      </c>
      <c r="EX1" s="437"/>
      <c r="EY1" s="437"/>
      <c r="EZ1" s="437"/>
      <c r="FA1" s="437"/>
      <c r="FB1" s="437"/>
      <c r="FC1" s="437"/>
      <c r="FD1" s="437"/>
      <c r="FE1" s="437"/>
      <c r="FF1" s="437"/>
      <c r="FG1" s="383" t="s">
        <v>449</v>
      </c>
      <c r="FH1" s="383"/>
      <c r="FI1" s="383"/>
      <c r="FJ1" s="383"/>
      <c r="FK1" s="383"/>
      <c r="FL1" s="383"/>
      <c r="FM1" s="383"/>
      <c r="FN1" s="383"/>
      <c r="FO1" s="383"/>
      <c r="FP1" s="383"/>
      <c r="FQ1" s="383"/>
      <c r="FR1" s="383"/>
      <c r="FS1" s="383"/>
      <c r="FT1" s="383"/>
      <c r="FU1"/>
      <c r="FV1"/>
      <c r="FW1"/>
      <c r="FX1" s="383" t="s">
        <v>334</v>
      </c>
      <c r="FY1" s="383"/>
      <c r="FZ1" s="383"/>
      <c r="GA1" s="383"/>
      <c r="GB1" s="383"/>
      <c r="GC1" s="383"/>
      <c r="GD1" s="383"/>
      <c r="GE1" s="383"/>
      <c r="GF1" s="383"/>
      <c r="GG1" s="383"/>
      <c r="GH1" s="383"/>
      <c r="GI1" s="383"/>
      <c r="GJ1" s="383"/>
      <c r="GK1" s="383"/>
      <c r="GL1"/>
      <c r="GM1"/>
      <c r="GN1"/>
    </row>
    <row r="2" spans="1:196" s="1" customFormat="1" ht="33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8" t="s">
        <v>78</v>
      </c>
      <c r="AB2" s="458"/>
      <c r="AC2" s="458"/>
      <c r="AD2" s="458"/>
      <c r="AE2" s="458"/>
      <c r="AF2" s="458"/>
      <c r="AG2" s="458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  <c r="AT2" s="458"/>
      <c r="AU2" s="458"/>
      <c r="AV2" s="458" t="s">
        <v>79</v>
      </c>
      <c r="AW2" s="458"/>
      <c r="AX2" s="458"/>
      <c r="AY2" s="458"/>
      <c r="AZ2" s="458"/>
      <c r="BA2" s="458"/>
      <c r="BB2" s="458"/>
      <c r="BC2" s="458"/>
      <c r="BD2" s="458"/>
      <c r="BE2" s="458"/>
      <c r="BF2" s="458"/>
      <c r="BG2" s="458"/>
      <c r="BH2" s="458"/>
      <c r="BI2" s="458"/>
      <c r="BJ2" s="458"/>
      <c r="BK2" s="458"/>
      <c r="BL2" s="458"/>
      <c r="BM2" s="458"/>
      <c r="BN2" s="458"/>
      <c r="BO2" s="458"/>
      <c r="BP2" s="458"/>
      <c r="BQ2" s="451" t="s">
        <v>333</v>
      </c>
      <c r="BR2" s="451"/>
      <c r="BS2" s="451"/>
      <c r="BT2" s="451"/>
      <c r="BU2" s="451"/>
      <c r="BV2" s="451"/>
      <c r="BW2" s="451"/>
      <c r="BX2" s="451"/>
      <c r="BY2" s="451"/>
      <c r="BZ2" s="451"/>
      <c r="CA2" s="451"/>
      <c r="CB2" s="451"/>
      <c r="CC2" s="451"/>
      <c r="CD2" s="451"/>
      <c r="CE2" s="451"/>
      <c r="CF2" s="451"/>
      <c r="CG2" s="451"/>
      <c r="CH2" s="451"/>
      <c r="CI2" s="451"/>
      <c r="CJ2" s="451"/>
      <c r="CK2" s="458" t="s">
        <v>367</v>
      </c>
      <c r="CL2" s="458"/>
      <c r="CM2" s="458"/>
      <c r="CN2" s="458"/>
      <c r="CO2" s="458"/>
      <c r="CP2" s="458"/>
      <c r="CQ2" s="458"/>
      <c r="CR2" s="458"/>
      <c r="CS2" s="458"/>
      <c r="CT2" s="458"/>
      <c r="CU2" s="458"/>
      <c r="CV2" s="458"/>
      <c r="CW2" s="458"/>
      <c r="CX2" s="458" t="s">
        <v>94</v>
      </c>
      <c r="CY2" s="458"/>
      <c r="CZ2" s="458"/>
      <c r="DA2" s="458"/>
      <c r="DB2" s="458"/>
      <c r="DC2" s="458"/>
      <c r="DD2" s="458"/>
      <c r="DE2" s="458"/>
      <c r="DF2" s="458"/>
      <c r="DG2" s="458"/>
      <c r="DH2" s="458"/>
      <c r="DI2" s="458"/>
      <c r="DJ2" s="459"/>
      <c r="DK2" s="394" t="s">
        <v>518</v>
      </c>
      <c r="DL2" s="458"/>
      <c r="DM2" s="458"/>
      <c r="DN2" s="458"/>
      <c r="DO2" s="458"/>
      <c r="DP2" s="458"/>
      <c r="DQ2" s="458"/>
      <c r="DR2" s="458"/>
      <c r="DS2" s="458"/>
      <c r="DT2" s="458"/>
      <c r="DU2" s="394" t="s">
        <v>96</v>
      </c>
      <c r="DV2" s="458"/>
      <c r="DW2" s="458"/>
      <c r="DX2" s="458"/>
      <c r="DY2" s="458"/>
      <c r="DZ2" s="458"/>
      <c r="EA2" s="458"/>
      <c r="EB2" s="458"/>
      <c r="EC2" s="458"/>
      <c r="ED2" s="458"/>
      <c r="EE2" s="458"/>
      <c r="EF2" s="458"/>
      <c r="EG2" s="458"/>
      <c r="EM2" s="357" t="s">
        <v>437</v>
      </c>
      <c r="EN2" s="347" t="s">
        <v>113</v>
      </c>
      <c r="EO2" s="349"/>
      <c r="EP2" s="349"/>
      <c r="EQ2" s="349"/>
      <c r="ER2" s="349"/>
      <c r="ES2" s="349"/>
      <c r="ET2" s="349"/>
      <c r="EU2" s="349"/>
      <c r="EV2" s="446"/>
      <c r="EW2" s="438" t="s">
        <v>437</v>
      </c>
      <c r="EX2" s="347" t="s">
        <v>361</v>
      </c>
      <c r="EY2" s="349"/>
      <c r="EZ2" s="349"/>
      <c r="FA2" s="348"/>
      <c r="FB2" s="347" t="s">
        <v>359</v>
      </c>
      <c r="FC2" s="349"/>
      <c r="FD2" s="349"/>
      <c r="FE2" s="349"/>
      <c r="FF2" s="348"/>
      <c r="FG2" s="357" t="s">
        <v>437</v>
      </c>
      <c r="FH2" s="347" t="s">
        <v>183</v>
      </c>
      <c r="FI2" s="349"/>
      <c r="FJ2" s="349"/>
      <c r="FK2" s="349"/>
      <c r="FL2" s="349"/>
      <c r="FM2" s="349"/>
      <c r="FN2" s="349"/>
      <c r="FO2" s="349"/>
      <c r="FP2" s="349"/>
      <c r="FQ2" s="349"/>
      <c r="FR2" s="349"/>
      <c r="FS2" s="348"/>
      <c r="FT2" s="462" t="s">
        <v>184</v>
      </c>
      <c r="FU2" s="463"/>
      <c r="FV2" s="463"/>
      <c r="FW2" s="464"/>
      <c r="FX2" s="357" t="s">
        <v>437</v>
      </c>
      <c r="FY2" s="347" t="s">
        <v>183</v>
      </c>
      <c r="FZ2" s="349"/>
      <c r="GA2" s="349"/>
      <c r="GB2" s="349"/>
      <c r="GC2" s="349"/>
      <c r="GD2" s="349"/>
      <c r="GE2" s="349"/>
      <c r="GF2" s="349"/>
      <c r="GG2" s="349"/>
      <c r="GH2" s="349"/>
      <c r="GI2" s="349"/>
      <c r="GJ2" s="348"/>
      <c r="GK2" s="471" t="s">
        <v>184</v>
      </c>
      <c r="GL2" s="472"/>
      <c r="GM2" s="472"/>
      <c r="GN2" s="473"/>
    </row>
    <row r="3" spans="1:196" s="1" customFormat="1" ht="29.45" customHeight="1" thickBot="1">
      <c r="A3" s="383"/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458"/>
      <c r="AW3" s="458"/>
      <c r="AX3" s="458"/>
      <c r="AY3" s="458"/>
      <c r="AZ3" s="458"/>
      <c r="BA3" s="458"/>
      <c r="BB3" s="458"/>
      <c r="BC3" s="458"/>
      <c r="BD3" s="458"/>
      <c r="BE3" s="458"/>
      <c r="BF3" s="458"/>
      <c r="BG3" s="458"/>
      <c r="BH3" s="458"/>
      <c r="BI3" s="458"/>
      <c r="BJ3" s="458"/>
      <c r="BK3" s="458"/>
      <c r="BL3" s="458"/>
      <c r="BM3" s="458"/>
      <c r="BN3" s="458"/>
      <c r="BO3" s="458"/>
      <c r="BP3" s="458"/>
      <c r="BQ3" s="451"/>
      <c r="BR3" s="451"/>
      <c r="BS3" s="451"/>
      <c r="BT3" s="451"/>
      <c r="BU3" s="451"/>
      <c r="BV3" s="451"/>
      <c r="BW3" s="451"/>
      <c r="BX3" s="451"/>
      <c r="BY3" s="451"/>
      <c r="BZ3" s="451"/>
      <c r="CA3" s="451"/>
      <c r="CB3" s="451"/>
      <c r="CC3" s="451"/>
      <c r="CD3" s="451"/>
      <c r="CE3" s="451"/>
      <c r="CF3" s="451"/>
      <c r="CG3" s="451"/>
      <c r="CH3" s="451"/>
      <c r="CI3" s="451"/>
      <c r="CJ3" s="451"/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/>
      <c r="CV3" s="378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95"/>
      <c r="DK3" s="397"/>
      <c r="DL3" s="378"/>
      <c r="DM3" s="378"/>
      <c r="DN3" s="378"/>
      <c r="DO3" s="378"/>
      <c r="DP3" s="378"/>
      <c r="DQ3" s="378"/>
      <c r="DR3" s="378"/>
      <c r="DS3" s="378"/>
      <c r="DT3" s="378"/>
      <c r="DU3" s="397"/>
      <c r="DV3" s="378"/>
      <c r="DW3" s="378"/>
      <c r="DX3" s="378"/>
      <c r="DY3" s="378"/>
      <c r="DZ3" s="378"/>
      <c r="EA3" s="378"/>
      <c r="EB3" s="378"/>
      <c r="EC3" s="378"/>
      <c r="ED3" s="378"/>
      <c r="EE3" s="378"/>
      <c r="EF3" s="378"/>
      <c r="EG3" s="378"/>
      <c r="EM3" s="445"/>
      <c r="EN3" s="347" t="s">
        <v>114</v>
      </c>
      <c r="EO3" s="349"/>
      <c r="EP3" s="348"/>
      <c r="EQ3" s="347" t="s">
        <v>115</v>
      </c>
      <c r="ER3" s="349"/>
      <c r="ES3" s="348"/>
      <c r="ET3" s="347" t="s">
        <v>116</v>
      </c>
      <c r="EU3" s="349"/>
      <c r="EV3" s="446"/>
      <c r="EW3" s="439"/>
      <c r="EX3" s="477" t="s">
        <v>35</v>
      </c>
      <c r="EY3" s="477" t="s">
        <v>373</v>
      </c>
      <c r="EZ3" s="357" t="s">
        <v>117</v>
      </c>
      <c r="FA3" s="357" t="s">
        <v>374</v>
      </c>
      <c r="FB3" s="357" t="s">
        <v>35</v>
      </c>
      <c r="FC3" s="357" t="s">
        <v>360</v>
      </c>
      <c r="FD3" s="441" t="s">
        <v>428</v>
      </c>
      <c r="FE3" s="357" t="s">
        <v>202</v>
      </c>
      <c r="FF3" s="357" t="s">
        <v>227</v>
      </c>
      <c r="FG3" s="445"/>
      <c r="FH3" s="347" t="s">
        <v>185</v>
      </c>
      <c r="FI3" s="349"/>
      <c r="FJ3" s="348"/>
      <c r="FK3" s="347" t="s">
        <v>186</v>
      </c>
      <c r="FL3" s="349"/>
      <c r="FM3" s="348"/>
      <c r="FN3" s="347" t="s">
        <v>187</v>
      </c>
      <c r="FO3" s="349"/>
      <c r="FP3" s="348"/>
      <c r="FQ3" s="347" t="s">
        <v>188</v>
      </c>
      <c r="FR3" s="349"/>
      <c r="FS3" s="348"/>
      <c r="FT3" s="465"/>
      <c r="FU3" s="466"/>
      <c r="FV3" s="466"/>
      <c r="FW3" s="467"/>
      <c r="FX3" s="445"/>
      <c r="FY3" s="347" t="s">
        <v>185</v>
      </c>
      <c r="FZ3" s="349"/>
      <c r="GA3" s="348"/>
      <c r="GB3" s="347" t="s">
        <v>186</v>
      </c>
      <c r="GC3" s="349"/>
      <c r="GD3" s="348"/>
      <c r="GE3" s="347" t="s">
        <v>187</v>
      </c>
      <c r="GF3" s="349"/>
      <c r="GG3" s="348"/>
      <c r="GH3" s="347" t="s">
        <v>188</v>
      </c>
      <c r="GI3" s="349"/>
      <c r="GJ3" s="348"/>
      <c r="GK3" s="482"/>
      <c r="GL3" s="483"/>
      <c r="GM3" s="483"/>
      <c r="GN3" s="484"/>
    </row>
    <row r="4" spans="1:196" s="1" customFormat="1" ht="42" customHeight="1">
      <c r="A4" s="3" t="s">
        <v>437</v>
      </c>
      <c r="B4" s="3" t="s">
        <v>61</v>
      </c>
      <c r="C4" s="3" t="s">
        <v>244</v>
      </c>
      <c r="D4" s="3" t="s">
        <v>245</v>
      </c>
      <c r="E4" s="3" t="s">
        <v>291</v>
      </c>
      <c r="F4" s="3" t="s">
        <v>303</v>
      </c>
      <c r="G4" s="3" t="s">
        <v>304</v>
      </c>
      <c r="H4" s="3" t="s">
        <v>305</v>
      </c>
      <c r="I4" s="3" t="s">
        <v>228</v>
      </c>
      <c r="J4" s="9" t="s">
        <v>443</v>
      </c>
      <c r="K4" s="9" t="s">
        <v>444</v>
      </c>
      <c r="L4" s="9" t="s">
        <v>445</v>
      </c>
      <c r="M4" s="9" t="s">
        <v>62</v>
      </c>
      <c r="N4" s="3" t="s">
        <v>437</v>
      </c>
      <c r="O4" s="3" t="s">
        <v>64</v>
      </c>
      <c r="P4" s="3" t="s">
        <v>49</v>
      </c>
      <c r="Q4" s="3" t="s">
        <v>301</v>
      </c>
      <c r="R4" s="3" t="s">
        <v>302</v>
      </c>
      <c r="S4" s="3" t="s">
        <v>303</v>
      </c>
      <c r="T4" s="3" t="s">
        <v>304</v>
      </c>
      <c r="U4" s="3" t="s">
        <v>305</v>
      </c>
      <c r="V4" s="3" t="s">
        <v>228</v>
      </c>
      <c r="W4" s="9" t="s">
        <v>306</v>
      </c>
      <c r="X4" s="9" t="s">
        <v>307</v>
      </c>
      <c r="Y4" s="9" t="s">
        <v>308</v>
      </c>
      <c r="Z4" s="9" t="s">
        <v>65</v>
      </c>
      <c r="AA4" s="3" t="s">
        <v>437</v>
      </c>
      <c r="AB4" s="3" t="s">
        <v>66</v>
      </c>
      <c r="AC4" s="3" t="s">
        <v>67</v>
      </c>
      <c r="AD4" s="3" t="s">
        <v>68</v>
      </c>
      <c r="AE4" s="347" t="s">
        <v>69</v>
      </c>
      <c r="AF4" s="348"/>
      <c r="AG4" s="347" t="s">
        <v>70</v>
      </c>
      <c r="AH4" s="348"/>
      <c r="AI4" s="3" t="s">
        <v>71</v>
      </c>
      <c r="AJ4" s="3" t="s">
        <v>72</v>
      </c>
      <c r="AK4" s="9" t="s">
        <v>73</v>
      </c>
      <c r="AL4" s="9" t="s">
        <v>74</v>
      </c>
      <c r="AM4" s="342" t="s">
        <v>397</v>
      </c>
      <c r="AN4" s="343"/>
      <c r="AO4" s="342" t="s">
        <v>426</v>
      </c>
      <c r="AP4" s="343"/>
      <c r="AQ4" s="342" t="s">
        <v>398</v>
      </c>
      <c r="AR4" s="343"/>
      <c r="AS4" s="9" t="s">
        <v>76</v>
      </c>
      <c r="AT4" s="9" t="s">
        <v>39</v>
      </c>
      <c r="AU4" s="9" t="s">
        <v>427</v>
      </c>
      <c r="AV4" s="3" t="s">
        <v>437</v>
      </c>
      <c r="AW4" s="266" t="s">
        <v>35</v>
      </c>
      <c r="AX4" s="283" t="s">
        <v>510</v>
      </c>
      <c r="AY4" s="284" t="s">
        <v>507</v>
      </c>
      <c r="AZ4" s="452" t="s">
        <v>446</v>
      </c>
      <c r="BA4" s="343"/>
      <c r="BB4" s="342" t="s">
        <v>40</v>
      </c>
      <c r="BC4" s="343"/>
      <c r="BD4" s="9" t="s">
        <v>41</v>
      </c>
      <c r="BE4" s="9" t="s">
        <v>42</v>
      </c>
      <c r="BF4" s="9" t="s">
        <v>43</v>
      </c>
      <c r="BG4" s="9" t="s">
        <v>44</v>
      </c>
      <c r="BH4" s="9" t="s">
        <v>45</v>
      </c>
      <c r="BI4" s="342" t="s">
        <v>393</v>
      </c>
      <c r="BJ4" s="343"/>
      <c r="BK4" s="342" t="s">
        <v>395</v>
      </c>
      <c r="BL4" s="343"/>
      <c r="BM4" s="342" t="s">
        <v>394</v>
      </c>
      <c r="BN4" s="343"/>
      <c r="BO4" s="9" t="s">
        <v>46</v>
      </c>
      <c r="BP4" s="9" t="s">
        <v>47</v>
      </c>
      <c r="BQ4" s="3" t="s">
        <v>437</v>
      </c>
      <c r="BR4" s="266" t="s">
        <v>35</v>
      </c>
      <c r="BS4" s="283" t="s">
        <v>513</v>
      </c>
      <c r="BT4" s="298" t="s">
        <v>511</v>
      </c>
      <c r="BU4" s="460" t="s">
        <v>512</v>
      </c>
      <c r="BV4" s="461"/>
      <c r="BW4" s="452" t="s">
        <v>99</v>
      </c>
      <c r="BX4" s="343"/>
      <c r="BY4" s="9" t="s">
        <v>309</v>
      </c>
      <c r="BZ4" s="9" t="s">
        <v>100</v>
      </c>
      <c r="CA4" s="9" t="s">
        <v>261</v>
      </c>
      <c r="CB4" s="9" t="s">
        <v>101</v>
      </c>
      <c r="CC4" s="342" t="s">
        <v>102</v>
      </c>
      <c r="CD4" s="343"/>
      <c r="CE4" s="342" t="s">
        <v>103</v>
      </c>
      <c r="CF4" s="343"/>
      <c r="CG4" s="342" t="s">
        <v>242</v>
      </c>
      <c r="CH4" s="343"/>
      <c r="CI4" s="9" t="s">
        <v>217</v>
      </c>
      <c r="CJ4" s="9" t="s">
        <v>216</v>
      </c>
      <c r="CK4" s="3" t="s">
        <v>437</v>
      </c>
      <c r="CL4" s="3" t="s">
        <v>81</v>
      </c>
      <c r="CM4" s="3" t="s">
        <v>82</v>
      </c>
      <c r="CN4" s="3" t="s">
        <v>83</v>
      </c>
      <c r="CO4" s="3" t="s">
        <v>84</v>
      </c>
      <c r="CP4" s="3" t="s">
        <v>85</v>
      </c>
      <c r="CQ4" s="3" t="s">
        <v>86</v>
      </c>
      <c r="CR4" s="3" t="s">
        <v>87</v>
      </c>
      <c r="CS4" s="9" t="s">
        <v>88</v>
      </c>
      <c r="CT4" s="9" t="s">
        <v>447</v>
      </c>
      <c r="CU4" s="9" t="s">
        <v>89</v>
      </c>
      <c r="CV4" s="9" t="s">
        <v>90</v>
      </c>
      <c r="CW4" s="9" t="s">
        <v>91</v>
      </c>
      <c r="CX4" s="3" t="s">
        <v>437</v>
      </c>
      <c r="CY4" s="3" t="s">
        <v>66</v>
      </c>
      <c r="CZ4" s="3" t="s">
        <v>67</v>
      </c>
      <c r="DA4" s="3" t="s">
        <v>68</v>
      </c>
      <c r="DB4" s="3" t="s">
        <v>69</v>
      </c>
      <c r="DC4" s="3" t="s">
        <v>70</v>
      </c>
      <c r="DD4" s="3" t="s">
        <v>71</v>
      </c>
      <c r="DE4" s="3" t="s">
        <v>72</v>
      </c>
      <c r="DF4" s="9" t="s">
        <v>92</v>
      </c>
      <c r="DG4" s="9" t="s">
        <v>74</v>
      </c>
      <c r="DH4" s="9" t="s">
        <v>75</v>
      </c>
      <c r="DI4" s="9" t="s">
        <v>260</v>
      </c>
      <c r="DJ4" s="9" t="s">
        <v>93</v>
      </c>
      <c r="DK4" s="3" t="s">
        <v>437</v>
      </c>
      <c r="DL4" s="3" t="s">
        <v>35</v>
      </c>
      <c r="DM4" s="3" t="s">
        <v>49</v>
      </c>
      <c r="DN4" s="3" t="s">
        <v>163</v>
      </c>
      <c r="DO4" s="3" t="s">
        <v>72</v>
      </c>
      <c r="DP4" s="3" t="s">
        <v>228</v>
      </c>
      <c r="DQ4" s="3" t="s">
        <v>514</v>
      </c>
      <c r="DR4" s="3" t="s">
        <v>515</v>
      </c>
      <c r="DS4" s="9" t="s">
        <v>516</v>
      </c>
      <c r="DT4" s="9" t="s">
        <v>517</v>
      </c>
      <c r="DU4" s="3" t="s">
        <v>437</v>
      </c>
      <c r="DV4" s="3" t="s">
        <v>112</v>
      </c>
      <c r="DW4" s="3" t="s">
        <v>244</v>
      </c>
      <c r="DX4" s="3" t="s">
        <v>245</v>
      </c>
      <c r="DY4" s="9" t="s">
        <v>347</v>
      </c>
      <c r="DZ4" s="9" t="s">
        <v>348</v>
      </c>
      <c r="EA4" s="9" t="s">
        <v>246</v>
      </c>
      <c r="EB4" s="9" t="s">
        <v>247</v>
      </c>
      <c r="EC4" s="9" t="s">
        <v>248</v>
      </c>
      <c r="ED4" s="9" t="s">
        <v>249</v>
      </c>
      <c r="EE4" s="9" t="s">
        <v>250</v>
      </c>
      <c r="EF4" s="9" t="s">
        <v>251</v>
      </c>
      <c r="EG4" s="22" t="s">
        <v>252</v>
      </c>
      <c r="EH4" s="41" t="s">
        <v>241</v>
      </c>
      <c r="EI4" s="471" t="s">
        <v>253</v>
      </c>
      <c r="EJ4" s="472"/>
      <c r="EK4" s="472"/>
      <c r="EL4" s="473"/>
      <c r="EM4" s="379"/>
      <c r="EN4" s="3" t="s">
        <v>112</v>
      </c>
      <c r="EO4" s="3" t="s">
        <v>118</v>
      </c>
      <c r="EP4" s="3" t="s">
        <v>119</v>
      </c>
      <c r="EQ4" s="3" t="s">
        <v>120</v>
      </c>
      <c r="ER4" s="3" t="s">
        <v>118</v>
      </c>
      <c r="ES4" s="3" t="s">
        <v>119</v>
      </c>
      <c r="ET4" s="3" t="s">
        <v>121</v>
      </c>
      <c r="EU4" s="3" t="s">
        <v>118</v>
      </c>
      <c r="EV4" s="18" t="s">
        <v>119</v>
      </c>
      <c r="EW4" s="440"/>
      <c r="EX4" s="478"/>
      <c r="EY4" s="478"/>
      <c r="EZ4" s="379"/>
      <c r="FA4" s="379"/>
      <c r="FB4" s="379"/>
      <c r="FC4" s="379"/>
      <c r="FD4" s="442"/>
      <c r="FE4" s="379"/>
      <c r="FF4" s="379"/>
      <c r="FG4" s="379"/>
      <c r="FH4" s="3" t="s">
        <v>137</v>
      </c>
      <c r="FI4" s="3" t="s">
        <v>181</v>
      </c>
      <c r="FJ4" s="3" t="s">
        <v>182</v>
      </c>
      <c r="FK4" s="3" t="s">
        <v>189</v>
      </c>
      <c r="FL4" s="3" t="s">
        <v>181</v>
      </c>
      <c r="FM4" s="3" t="s">
        <v>182</v>
      </c>
      <c r="FN4" s="3" t="s">
        <v>190</v>
      </c>
      <c r="FO4" s="3" t="s">
        <v>181</v>
      </c>
      <c r="FP4" s="9" t="s">
        <v>182</v>
      </c>
      <c r="FQ4" s="3" t="s">
        <v>190</v>
      </c>
      <c r="FR4" s="3" t="s">
        <v>181</v>
      </c>
      <c r="FS4" s="9" t="s">
        <v>182</v>
      </c>
      <c r="FT4" s="468"/>
      <c r="FU4" s="469"/>
      <c r="FV4" s="469"/>
      <c r="FW4" s="470"/>
      <c r="FX4" s="379"/>
      <c r="FY4" s="3" t="s">
        <v>137</v>
      </c>
      <c r="FZ4" s="3" t="s">
        <v>181</v>
      </c>
      <c r="GA4" s="3" t="s">
        <v>182</v>
      </c>
      <c r="GB4" s="3" t="s">
        <v>189</v>
      </c>
      <c r="GC4" s="3" t="s">
        <v>181</v>
      </c>
      <c r="GD4" s="3" t="s">
        <v>182</v>
      </c>
      <c r="GE4" s="3" t="s">
        <v>190</v>
      </c>
      <c r="GF4" s="3" t="s">
        <v>181</v>
      </c>
      <c r="GG4" s="22" t="s">
        <v>182</v>
      </c>
      <c r="GH4" s="3" t="s">
        <v>190</v>
      </c>
      <c r="GI4" s="3" t="s">
        <v>181</v>
      </c>
      <c r="GJ4" s="22" t="s">
        <v>182</v>
      </c>
      <c r="GK4" s="474"/>
      <c r="GL4" s="475"/>
      <c r="GM4" s="475"/>
      <c r="GN4" s="476"/>
    </row>
    <row r="5" spans="1:196" s="1" customFormat="1" ht="48" customHeight="1">
      <c r="A5" s="3" t="s">
        <v>36</v>
      </c>
      <c r="B5" s="10">
        <f t="shared" ref="B5:M5" si="0">SUM(B6:B19)</f>
        <v>27200</v>
      </c>
      <c r="C5" s="10">
        <f t="shared" si="0"/>
        <v>784</v>
      </c>
      <c r="D5" s="10">
        <f t="shared" si="0"/>
        <v>1366</v>
      </c>
      <c r="E5" s="10">
        <f t="shared" si="0"/>
        <v>1929</v>
      </c>
      <c r="F5" s="10">
        <f t="shared" si="0"/>
        <v>2129</v>
      </c>
      <c r="G5" s="10">
        <f t="shared" si="0"/>
        <v>1591</v>
      </c>
      <c r="H5" s="10">
        <f t="shared" si="0"/>
        <v>9393</v>
      </c>
      <c r="I5" s="10">
        <f t="shared" si="0"/>
        <v>7330</v>
      </c>
      <c r="J5" s="10">
        <f t="shared" si="0"/>
        <v>1566</v>
      </c>
      <c r="K5" s="10">
        <f t="shared" si="0"/>
        <v>0</v>
      </c>
      <c r="L5" s="10">
        <f t="shared" si="0"/>
        <v>410</v>
      </c>
      <c r="M5" s="10">
        <f t="shared" si="0"/>
        <v>702</v>
      </c>
      <c r="N5" s="3" t="s">
        <v>35</v>
      </c>
      <c r="O5" s="10">
        <f t="shared" ref="O5:AU5" si="1">SUM(O6:O19)</f>
        <v>713</v>
      </c>
      <c r="P5" s="10">
        <f t="shared" si="1"/>
        <v>10</v>
      </c>
      <c r="Q5" s="10">
        <f t="shared" si="1"/>
        <v>0</v>
      </c>
      <c r="R5" s="10">
        <f t="shared" si="1"/>
        <v>0</v>
      </c>
      <c r="S5" s="10">
        <f t="shared" si="1"/>
        <v>61</v>
      </c>
      <c r="T5" s="10">
        <f t="shared" si="1"/>
        <v>0</v>
      </c>
      <c r="U5" s="10">
        <f t="shared" si="1"/>
        <v>520</v>
      </c>
      <c r="V5" s="10">
        <f t="shared" si="1"/>
        <v>122</v>
      </c>
      <c r="W5" s="10">
        <f t="shared" si="1"/>
        <v>0</v>
      </c>
      <c r="X5" s="10">
        <f t="shared" si="1"/>
        <v>0</v>
      </c>
      <c r="Y5" s="10">
        <f t="shared" si="1"/>
        <v>0</v>
      </c>
      <c r="Z5" s="10">
        <f t="shared" si="1"/>
        <v>0</v>
      </c>
      <c r="AA5" s="3" t="s">
        <v>35</v>
      </c>
      <c r="AB5" s="10">
        <f t="shared" si="1"/>
        <v>30820</v>
      </c>
      <c r="AC5" s="10">
        <f t="shared" si="1"/>
        <v>3</v>
      </c>
      <c r="AD5" s="10">
        <f t="shared" si="1"/>
        <v>0</v>
      </c>
      <c r="AE5" s="307">
        <f t="shared" si="1"/>
        <v>14</v>
      </c>
      <c r="AF5" s="308">
        <f t="shared" si="1"/>
        <v>0</v>
      </c>
      <c r="AG5" s="307">
        <f t="shared" si="1"/>
        <v>0</v>
      </c>
      <c r="AH5" s="308">
        <f t="shared" si="1"/>
        <v>0</v>
      </c>
      <c r="AI5" s="10">
        <f t="shared" si="1"/>
        <v>0</v>
      </c>
      <c r="AJ5" s="10">
        <f t="shared" si="1"/>
        <v>0</v>
      </c>
      <c r="AK5" s="10">
        <f t="shared" si="1"/>
        <v>210</v>
      </c>
      <c r="AL5" s="10">
        <f t="shared" si="1"/>
        <v>0</v>
      </c>
      <c r="AM5" s="307">
        <f t="shared" si="1"/>
        <v>2929</v>
      </c>
      <c r="AN5" s="308">
        <f t="shared" si="1"/>
        <v>0</v>
      </c>
      <c r="AO5" s="307">
        <f t="shared" si="1"/>
        <v>2664</v>
      </c>
      <c r="AP5" s="308">
        <f t="shared" si="1"/>
        <v>0</v>
      </c>
      <c r="AQ5" s="307">
        <f t="shared" si="1"/>
        <v>9021</v>
      </c>
      <c r="AR5" s="308">
        <f t="shared" si="1"/>
        <v>0</v>
      </c>
      <c r="AS5" s="10">
        <f t="shared" si="1"/>
        <v>10550</v>
      </c>
      <c r="AT5" s="10">
        <f t="shared" si="1"/>
        <v>5429</v>
      </c>
      <c r="AU5" s="10">
        <f t="shared" si="1"/>
        <v>0</v>
      </c>
      <c r="AV5" s="3" t="s">
        <v>35</v>
      </c>
      <c r="AW5" s="292">
        <f>SUM(AW6:AW19)</f>
        <v>2255226</v>
      </c>
      <c r="AX5" s="300">
        <f>SUM(AX6:AX19)</f>
        <v>70</v>
      </c>
      <c r="AY5" s="286">
        <f>SUM(AY6:AY19)</f>
        <v>0</v>
      </c>
      <c r="AZ5" s="510">
        <f>SUM(AZ6:BA19)</f>
        <v>0</v>
      </c>
      <c r="BA5" s="498"/>
      <c r="BB5" s="497">
        <f>SUM(BB6:BC19)</f>
        <v>0</v>
      </c>
      <c r="BC5" s="498"/>
      <c r="BD5" s="10">
        <f t="shared" ref="BD5:BP5" si="2">SUM(BD6:BD19)</f>
        <v>0</v>
      </c>
      <c r="BE5" s="10">
        <f t="shared" si="2"/>
        <v>0</v>
      </c>
      <c r="BF5" s="10">
        <f t="shared" si="2"/>
        <v>6280</v>
      </c>
      <c r="BG5" s="10">
        <f t="shared" si="2"/>
        <v>207580</v>
      </c>
      <c r="BH5" s="10">
        <f t="shared" si="2"/>
        <v>99831</v>
      </c>
      <c r="BI5" s="497">
        <f t="shared" si="2"/>
        <v>153112</v>
      </c>
      <c r="BJ5" s="498"/>
      <c r="BK5" s="497">
        <f>SUM(BK6:BK19)</f>
        <v>130000</v>
      </c>
      <c r="BL5" s="498"/>
      <c r="BM5" s="497">
        <f t="shared" si="2"/>
        <v>790053</v>
      </c>
      <c r="BN5" s="498"/>
      <c r="BO5" s="10">
        <f t="shared" si="2"/>
        <v>388300</v>
      </c>
      <c r="BP5" s="10">
        <f t="shared" si="2"/>
        <v>480000</v>
      </c>
      <c r="BQ5" s="3" t="s">
        <v>35</v>
      </c>
      <c r="BR5" s="16">
        <f t="shared" ref="BR5:CJ5" si="3">SUM(BR6:BR19)</f>
        <v>91600</v>
      </c>
      <c r="BS5" s="285">
        <f t="shared" si="3"/>
        <v>0</v>
      </c>
      <c r="BT5" s="10">
        <f t="shared" si="3"/>
        <v>0</v>
      </c>
      <c r="BU5" s="307">
        <f t="shared" si="3"/>
        <v>0</v>
      </c>
      <c r="BV5" s="310">
        <f t="shared" si="3"/>
        <v>0</v>
      </c>
      <c r="BW5" s="309">
        <f t="shared" si="3"/>
        <v>0</v>
      </c>
      <c r="BX5" s="308">
        <f t="shared" si="3"/>
        <v>0</v>
      </c>
      <c r="BY5" s="10">
        <f t="shared" si="3"/>
        <v>0</v>
      </c>
      <c r="BZ5" s="10">
        <f t="shared" si="3"/>
        <v>0</v>
      </c>
      <c r="CA5" s="10">
        <f t="shared" si="3"/>
        <v>0</v>
      </c>
      <c r="CB5" s="10">
        <f t="shared" si="3"/>
        <v>0</v>
      </c>
      <c r="CC5" s="368">
        <f t="shared" si="3"/>
        <v>0</v>
      </c>
      <c r="CD5" s="369">
        <f t="shared" si="3"/>
        <v>0</v>
      </c>
      <c r="CE5" s="368">
        <f t="shared" si="3"/>
        <v>8500</v>
      </c>
      <c r="CF5" s="369">
        <f t="shared" si="3"/>
        <v>0</v>
      </c>
      <c r="CG5" s="368">
        <f t="shared" si="3"/>
        <v>83100</v>
      </c>
      <c r="CH5" s="369">
        <f t="shared" si="3"/>
        <v>0</v>
      </c>
      <c r="CI5" s="10">
        <f t="shared" si="3"/>
        <v>0</v>
      </c>
      <c r="CJ5" s="10">
        <f t="shared" si="3"/>
        <v>0</v>
      </c>
      <c r="CK5" s="3" t="s">
        <v>35</v>
      </c>
      <c r="CL5" s="10">
        <f t="shared" ref="CL5:CV5" si="4">SUM(CL6:CL19)</f>
        <v>14226</v>
      </c>
      <c r="CM5" s="10">
        <f t="shared" si="4"/>
        <v>26</v>
      </c>
      <c r="CN5" s="10">
        <f t="shared" si="4"/>
        <v>145</v>
      </c>
      <c r="CO5" s="10">
        <f t="shared" si="4"/>
        <v>123</v>
      </c>
      <c r="CP5" s="10">
        <f t="shared" si="4"/>
        <v>85</v>
      </c>
      <c r="CQ5" s="10">
        <f t="shared" si="4"/>
        <v>300</v>
      </c>
      <c r="CR5" s="10">
        <f t="shared" si="4"/>
        <v>841</v>
      </c>
      <c r="CS5" s="10">
        <f t="shared" si="4"/>
        <v>2346</v>
      </c>
      <c r="CT5" s="10">
        <f t="shared" si="4"/>
        <v>7060</v>
      </c>
      <c r="CU5" s="10">
        <f t="shared" si="4"/>
        <v>1000</v>
      </c>
      <c r="CV5" s="10">
        <f t="shared" si="4"/>
        <v>2300</v>
      </c>
      <c r="CW5" s="11"/>
      <c r="CX5" s="3" t="s">
        <v>35</v>
      </c>
      <c r="CY5" s="10">
        <f>SUM(CY6:CY19)</f>
        <v>0</v>
      </c>
      <c r="CZ5" s="10">
        <f t="shared" ref="CZ5:DI5" si="5">SUM(CZ6:CZ19)</f>
        <v>0</v>
      </c>
      <c r="DA5" s="10">
        <f t="shared" si="5"/>
        <v>0</v>
      </c>
      <c r="DB5" s="10">
        <f t="shared" si="5"/>
        <v>0</v>
      </c>
      <c r="DC5" s="10">
        <f t="shared" si="5"/>
        <v>0</v>
      </c>
      <c r="DD5" s="10">
        <f t="shared" si="5"/>
        <v>0</v>
      </c>
      <c r="DE5" s="10">
        <f t="shared" si="5"/>
        <v>0</v>
      </c>
      <c r="DF5" s="10">
        <f t="shared" si="5"/>
        <v>0</v>
      </c>
      <c r="DG5" s="10">
        <f t="shared" si="5"/>
        <v>0</v>
      </c>
      <c r="DH5" s="10">
        <f t="shared" si="5"/>
        <v>0</v>
      </c>
      <c r="DI5" s="10">
        <f t="shared" si="5"/>
        <v>0</v>
      </c>
      <c r="DJ5" s="11"/>
      <c r="DK5" s="3" t="s">
        <v>35</v>
      </c>
      <c r="DL5" s="10">
        <f>SUM(DL6:DL19)</f>
        <v>88</v>
      </c>
      <c r="DM5" s="10">
        <f>SUM(DM6:DM19)</f>
        <v>0</v>
      </c>
      <c r="DN5" s="10">
        <f t="shared" ref="DN5:DS5" si="6">SUM(DN6:DN19)</f>
        <v>88</v>
      </c>
      <c r="DO5" s="10">
        <f t="shared" si="6"/>
        <v>0</v>
      </c>
      <c r="DP5" s="10">
        <f t="shared" si="6"/>
        <v>0</v>
      </c>
      <c r="DQ5" s="10">
        <f t="shared" si="6"/>
        <v>0</v>
      </c>
      <c r="DR5" s="10">
        <f t="shared" si="6"/>
        <v>0</v>
      </c>
      <c r="DS5" s="10">
        <f t="shared" si="6"/>
        <v>0</v>
      </c>
      <c r="DT5" s="36"/>
      <c r="DU5" s="3" t="s">
        <v>35</v>
      </c>
      <c r="DV5" s="10">
        <f t="shared" ref="DV5:EH5" si="7">SUM(DV6:DV19)</f>
        <v>21</v>
      </c>
      <c r="DW5" s="10">
        <f t="shared" si="7"/>
        <v>6</v>
      </c>
      <c r="DX5" s="10">
        <f t="shared" si="7"/>
        <v>15</v>
      </c>
      <c r="DY5" s="10">
        <f t="shared" si="7"/>
        <v>0</v>
      </c>
      <c r="DZ5" s="10">
        <f t="shared" si="7"/>
        <v>0</v>
      </c>
      <c r="EA5" s="10">
        <f t="shared" si="7"/>
        <v>0</v>
      </c>
      <c r="EB5" s="10">
        <f t="shared" si="7"/>
        <v>0</v>
      </c>
      <c r="EC5" s="10">
        <f t="shared" si="7"/>
        <v>0</v>
      </c>
      <c r="ED5" s="10">
        <f t="shared" si="7"/>
        <v>0</v>
      </c>
      <c r="EE5" s="10">
        <f t="shared" si="7"/>
        <v>0</v>
      </c>
      <c r="EF5" s="10">
        <f t="shared" si="7"/>
        <v>0</v>
      </c>
      <c r="EG5" s="10">
        <f t="shared" si="7"/>
        <v>0</v>
      </c>
      <c r="EH5" s="10">
        <f t="shared" si="7"/>
        <v>0</v>
      </c>
      <c r="EI5" s="474"/>
      <c r="EJ5" s="475"/>
      <c r="EK5" s="475"/>
      <c r="EL5" s="476"/>
      <c r="EM5" s="3" t="s">
        <v>35</v>
      </c>
      <c r="EN5" s="10">
        <f>SUM(EQ5+ET5)</f>
        <v>2250</v>
      </c>
      <c r="EO5" s="10">
        <f>SUM(ER5+EU5)</f>
        <v>1255</v>
      </c>
      <c r="EP5" s="10">
        <f>SUM(ES5+EV5)</f>
        <v>995</v>
      </c>
      <c r="EQ5" s="10">
        <f>SUM(ER5+ES5)</f>
        <v>276</v>
      </c>
      <c r="ER5" s="10">
        <f>SUM(ER6:ER19)</f>
        <v>148</v>
      </c>
      <c r="ES5" s="10">
        <f>SUM(ES6:ES19)</f>
        <v>128</v>
      </c>
      <c r="ET5" s="10">
        <f>SUM(EU5+EV5)</f>
        <v>1974</v>
      </c>
      <c r="EU5" s="10">
        <f>SUM(EU6:EU19)</f>
        <v>1107</v>
      </c>
      <c r="EV5" s="19">
        <f>SUM(EV6:EV19)</f>
        <v>867</v>
      </c>
      <c r="EW5" s="64" t="s">
        <v>35</v>
      </c>
      <c r="EX5" s="63">
        <f>SUM(EY5+EZ5+FA5)</f>
        <v>2250</v>
      </c>
      <c r="EY5" s="10">
        <f>SUM(EY6:EY19)</f>
        <v>152</v>
      </c>
      <c r="EZ5" s="10">
        <f>SUM(EZ6:EZ19)</f>
        <v>214</v>
      </c>
      <c r="FA5" s="10">
        <f>SUM(FA6:FA19)</f>
        <v>1884</v>
      </c>
      <c r="FB5" s="10">
        <f>SUM(FC5+FD5+FE5)</f>
        <v>2250</v>
      </c>
      <c r="FC5" s="10">
        <f>SUM(FC6:FC19)</f>
        <v>0</v>
      </c>
      <c r="FD5" s="10">
        <f>SUM(FD6:FD19)</f>
        <v>427</v>
      </c>
      <c r="FE5" s="10">
        <f>SUM(FE6:FE19)</f>
        <v>1823</v>
      </c>
      <c r="FF5" s="10"/>
      <c r="FG5" s="3" t="s">
        <v>35</v>
      </c>
      <c r="FH5" s="10">
        <f t="shared" ref="FH5:FJ19" si="8">SUM(FK5+FN5+FQ5)</f>
        <v>1</v>
      </c>
      <c r="FI5" s="10">
        <f t="shared" si="8"/>
        <v>0</v>
      </c>
      <c r="FJ5" s="10">
        <f t="shared" si="8"/>
        <v>1</v>
      </c>
      <c r="FK5" s="10">
        <f t="shared" ref="FK5:FK19" si="9">SUM(FL5+FM5)</f>
        <v>0</v>
      </c>
      <c r="FL5" s="10">
        <f>SUM(FL6:FL19)</f>
        <v>0</v>
      </c>
      <c r="FM5" s="10">
        <f>SUM(FM6:FM19)</f>
        <v>0</v>
      </c>
      <c r="FN5" s="10">
        <f t="shared" ref="FN5:FN19" si="10">SUM(FO5+FP5)</f>
        <v>0</v>
      </c>
      <c r="FO5" s="10">
        <f>SUM(FO6:FO19)</f>
        <v>0</v>
      </c>
      <c r="FP5" s="16">
        <f>SUM(FP6:FP19)</f>
        <v>0</v>
      </c>
      <c r="FQ5" s="10">
        <f t="shared" ref="FQ5:FQ19" si="11">SUM(FR5+FS5)</f>
        <v>1</v>
      </c>
      <c r="FR5" s="10">
        <f>SUM(FR6:FR19)</f>
        <v>0</v>
      </c>
      <c r="FS5" s="16">
        <f>SUM(FS6:FS19)</f>
        <v>1</v>
      </c>
      <c r="FT5" s="479" t="s">
        <v>180</v>
      </c>
      <c r="FU5" s="480"/>
      <c r="FV5" s="480"/>
      <c r="FW5" s="481"/>
      <c r="FX5" s="3" t="s">
        <v>35</v>
      </c>
      <c r="FY5" s="10">
        <f t="shared" ref="FY5:GA19" si="12">SUM(GB5+GE5+GH5)</f>
        <v>0</v>
      </c>
      <c r="FZ5" s="10">
        <f t="shared" si="12"/>
        <v>0</v>
      </c>
      <c r="GA5" s="10">
        <f t="shared" si="12"/>
        <v>0</v>
      </c>
      <c r="GB5" s="10">
        <f t="shared" ref="GB5:GB19" si="13">SUM(GC5+GD5)</f>
        <v>0</v>
      </c>
      <c r="GC5" s="10">
        <f>SUM(GC6:GC19)</f>
        <v>0</v>
      </c>
      <c r="GD5" s="10">
        <f>SUM(GD6:GD19)</f>
        <v>0</v>
      </c>
      <c r="GE5" s="10">
        <f t="shared" ref="GE5:GE19" si="14">SUM(GF5+GG5)</f>
        <v>0</v>
      </c>
      <c r="GF5" s="10">
        <f>SUM(GF6:GF19)</f>
        <v>0</v>
      </c>
      <c r="GG5" s="16">
        <f>SUM(GG6:GG19)</f>
        <v>0</v>
      </c>
      <c r="GH5" s="10">
        <f t="shared" ref="GH5:GH19" si="15">SUM(GI5+GJ5)</f>
        <v>0</v>
      </c>
      <c r="GI5" s="10">
        <f>SUM(GI6:GI19)</f>
        <v>0</v>
      </c>
      <c r="GJ5" s="16">
        <f>SUM(GJ6:GJ19)</f>
        <v>0</v>
      </c>
      <c r="GK5" s="479" t="s">
        <v>180</v>
      </c>
      <c r="GL5" s="480"/>
      <c r="GM5" s="480"/>
      <c r="GN5" s="481"/>
    </row>
    <row r="6" spans="1:196" ht="39.6" customHeight="1">
      <c r="A6" s="3" t="s">
        <v>523</v>
      </c>
      <c r="B6" s="10">
        <f t="shared" ref="B6:B19" si="16">SUM(C6:M6)</f>
        <v>739</v>
      </c>
      <c r="C6" s="11">
        <v>51</v>
      </c>
      <c r="D6" s="11">
        <v>75</v>
      </c>
      <c r="E6" s="11">
        <v>51</v>
      </c>
      <c r="F6" s="11">
        <v>98</v>
      </c>
      <c r="G6" s="11">
        <v>46</v>
      </c>
      <c r="H6" s="11">
        <v>318</v>
      </c>
      <c r="I6" s="11">
        <v>100</v>
      </c>
      <c r="J6" s="11"/>
      <c r="K6" s="11"/>
      <c r="L6" s="11"/>
      <c r="M6" s="11"/>
      <c r="N6" s="3" t="s">
        <v>523</v>
      </c>
      <c r="O6" s="10">
        <f t="shared" ref="O6:O19" si="17">SUM(P6:Z6)</f>
        <v>0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" t="s">
        <v>523</v>
      </c>
      <c r="AB6" s="10">
        <f t="shared" ref="AB6:AB19" si="18">SUM(AC6:AU6)</f>
        <v>0</v>
      </c>
      <c r="AC6" s="11"/>
      <c r="AD6" s="11"/>
      <c r="AE6" s="430"/>
      <c r="AF6" s="431"/>
      <c r="AG6" s="430"/>
      <c r="AH6" s="431"/>
      <c r="AI6" s="11"/>
      <c r="AJ6" s="11"/>
      <c r="AK6" s="11"/>
      <c r="AL6" s="11"/>
      <c r="AM6" s="430"/>
      <c r="AN6" s="431"/>
      <c r="AO6" s="430"/>
      <c r="AP6" s="431"/>
      <c r="AQ6" s="430"/>
      <c r="AR6" s="431"/>
      <c r="AS6" s="11"/>
      <c r="AT6" s="11"/>
      <c r="AU6" s="11"/>
      <c r="AV6" s="3" t="s">
        <v>523</v>
      </c>
      <c r="AW6" s="16">
        <f>SUM(AX6:BP6)</f>
        <v>142500</v>
      </c>
      <c r="AX6" s="301"/>
      <c r="AY6" s="289"/>
      <c r="AZ6" s="436"/>
      <c r="BA6" s="354"/>
      <c r="BB6" s="353"/>
      <c r="BC6" s="354"/>
      <c r="BD6" s="11"/>
      <c r="BE6" s="11"/>
      <c r="BF6" s="11"/>
      <c r="BG6" s="11">
        <v>18000</v>
      </c>
      <c r="BH6" s="11"/>
      <c r="BI6" s="353"/>
      <c r="BJ6" s="354"/>
      <c r="BK6" s="353">
        <v>46000</v>
      </c>
      <c r="BL6" s="354"/>
      <c r="BM6" s="353">
        <v>78500</v>
      </c>
      <c r="BN6" s="354"/>
      <c r="BO6" s="11"/>
      <c r="BP6" s="11"/>
      <c r="BQ6" s="3" t="s">
        <v>523</v>
      </c>
      <c r="BR6" s="16">
        <f t="shared" ref="BR6:BR19" si="19">SUM(BS6:CJ6)</f>
        <v>25000</v>
      </c>
      <c r="BS6" s="303"/>
      <c r="BT6" s="146"/>
      <c r="BU6" s="428"/>
      <c r="BV6" s="429"/>
      <c r="BW6" s="435"/>
      <c r="BX6" s="434"/>
      <c r="BY6" s="62"/>
      <c r="BZ6" s="62"/>
      <c r="CA6" s="62"/>
      <c r="CB6" s="62"/>
      <c r="CC6" s="428"/>
      <c r="CD6" s="434"/>
      <c r="CE6" s="428"/>
      <c r="CF6" s="434"/>
      <c r="CG6" s="428">
        <v>25000</v>
      </c>
      <c r="CH6" s="434"/>
      <c r="CI6" s="62"/>
      <c r="CJ6" s="62"/>
      <c r="CK6" s="3" t="s">
        <v>523</v>
      </c>
      <c r="CL6" s="10">
        <f t="shared" ref="CL6:CL19" si="20">SUM(CM6:CW6)</f>
        <v>84</v>
      </c>
      <c r="CM6" s="184">
        <v>9</v>
      </c>
      <c r="CN6" s="313">
        <v>35</v>
      </c>
      <c r="CO6" s="184"/>
      <c r="CP6" s="184"/>
      <c r="CQ6" s="184">
        <v>40</v>
      </c>
      <c r="CR6" s="184"/>
      <c r="CS6" s="184"/>
      <c r="CT6" s="184"/>
      <c r="CU6" s="184"/>
      <c r="CV6" s="184"/>
      <c r="CW6" s="11"/>
      <c r="CX6" s="3" t="s">
        <v>523</v>
      </c>
      <c r="CY6" s="10">
        <f>SUM(CZ6:DJ6)</f>
        <v>0</v>
      </c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3" t="s">
        <v>523</v>
      </c>
      <c r="DL6" s="10">
        <f t="shared" ref="DL6:DL19" si="21">SUM(DM6:DT6)</f>
        <v>0</v>
      </c>
      <c r="DM6" s="11"/>
      <c r="DN6" s="11"/>
      <c r="DO6" s="11"/>
      <c r="DP6" s="11"/>
      <c r="DQ6" s="11"/>
      <c r="DR6" s="11"/>
      <c r="DS6" s="11"/>
      <c r="DT6" s="11"/>
      <c r="DU6" s="3" t="s">
        <v>523</v>
      </c>
      <c r="DV6" s="10">
        <f t="shared" ref="DV6:DV19" si="22">SUM(DW6:EH6)</f>
        <v>0</v>
      </c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182"/>
      <c r="EH6" s="36"/>
      <c r="EI6" s="380"/>
      <c r="EJ6" s="381"/>
      <c r="EK6" s="381"/>
      <c r="EL6" s="382"/>
      <c r="EM6" s="3" t="s">
        <v>523</v>
      </c>
      <c r="EN6" s="87">
        <f t="shared" ref="EN6:EP19" si="23">SUM(EQ6+ET6)</f>
        <v>19</v>
      </c>
      <c r="EO6" s="10">
        <f t="shared" si="23"/>
        <v>15</v>
      </c>
      <c r="EP6" s="10">
        <f t="shared" si="23"/>
        <v>4</v>
      </c>
      <c r="EQ6" s="10">
        <f t="shared" ref="EQ6:EQ19" si="24">SUM(ER6+ES6)</f>
        <v>7</v>
      </c>
      <c r="ER6" s="184">
        <v>6</v>
      </c>
      <c r="ES6" s="184">
        <v>1</v>
      </c>
      <c r="ET6" s="10">
        <f t="shared" ref="ET6:ET19" si="25">SUM(EU6+EV6)</f>
        <v>12</v>
      </c>
      <c r="EU6" s="184">
        <v>9</v>
      </c>
      <c r="EV6" s="189">
        <v>3</v>
      </c>
      <c r="EW6" s="3" t="s">
        <v>523</v>
      </c>
      <c r="EX6" s="87">
        <f t="shared" ref="EX6:EX19" si="26">SUM(EY6+EZ6+FA6)</f>
        <v>19</v>
      </c>
      <c r="EY6" s="36">
        <v>3</v>
      </c>
      <c r="EZ6" s="146">
        <v>7</v>
      </c>
      <c r="FA6" s="146">
        <v>9</v>
      </c>
      <c r="FB6" s="87">
        <f t="shared" ref="FB6:FB19" si="27">SUM(FC6+FD6+FE6)</f>
        <v>19</v>
      </c>
      <c r="FC6" s="184">
        <v>0</v>
      </c>
      <c r="FD6" s="184">
        <v>19</v>
      </c>
      <c r="FE6" s="184">
        <v>0</v>
      </c>
      <c r="FF6" s="11"/>
      <c r="FG6" s="3" t="s">
        <v>523</v>
      </c>
      <c r="FH6" s="10">
        <f t="shared" si="8"/>
        <v>0</v>
      </c>
      <c r="FI6" s="10">
        <f t="shared" si="8"/>
        <v>0</v>
      </c>
      <c r="FJ6" s="10">
        <f t="shared" si="8"/>
        <v>0</v>
      </c>
      <c r="FK6" s="10">
        <f t="shared" si="9"/>
        <v>0</v>
      </c>
      <c r="FL6" s="184"/>
      <c r="FM6" s="184"/>
      <c r="FN6" s="10">
        <f t="shared" si="10"/>
        <v>0</v>
      </c>
      <c r="FO6" s="184"/>
      <c r="FP6" s="186"/>
      <c r="FQ6" s="10">
        <f t="shared" si="11"/>
        <v>0</v>
      </c>
      <c r="FR6" s="199"/>
      <c r="FS6" s="200"/>
      <c r="FT6" s="479" t="s">
        <v>180</v>
      </c>
      <c r="FU6" s="480"/>
      <c r="FV6" s="480"/>
      <c r="FW6" s="481"/>
      <c r="FX6" s="3" t="s">
        <v>523</v>
      </c>
      <c r="FY6" s="10">
        <f t="shared" si="12"/>
        <v>0</v>
      </c>
      <c r="FZ6" s="10">
        <f t="shared" si="12"/>
        <v>0</v>
      </c>
      <c r="GA6" s="10">
        <f t="shared" si="12"/>
        <v>0</v>
      </c>
      <c r="GB6" s="10">
        <f t="shared" si="13"/>
        <v>0</v>
      </c>
      <c r="GC6" s="36"/>
      <c r="GD6" s="36"/>
      <c r="GE6" s="10">
        <f t="shared" si="14"/>
        <v>0</v>
      </c>
      <c r="GF6" s="36"/>
      <c r="GG6" s="182"/>
      <c r="GH6" s="10">
        <f t="shared" si="15"/>
        <v>0</v>
      </c>
      <c r="GI6" s="201"/>
      <c r="GJ6" s="202"/>
      <c r="GK6" s="479" t="s">
        <v>180</v>
      </c>
      <c r="GL6" s="480"/>
      <c r="GM6" s="480"/>
      <c r="GN6" s="481"/>
    </row>
    <row r="7" spans="1:196" ht="39.6" customHeight="1">
      <c r="A7" s="3" t="s">
        <v>526</v>
      </c>
      <c r="B7" s="10">
        <f t="shared" si="16"/>
        <v>2248</v>
      </c>
      <c r="C7" s="315">
        <v>44</v>
      </c>
      <c r="D7" s="11">
        <v>63</v>
      </c>
      <c r="E7" s="11">
        <v>89</v>
      </c>
      <c r="F7" s="11">
        <v>264</v>
      </c>
      <c r="G7" s="11">
        <v>48</v>
      </c>
      <c r="H7" s="11">
        <v>1020</v>
      </c>
      <c r="I7" s="11">
        <v>720</v>
      </c>
      <c r="J7" s="11"/>
      <c r="K7" s="11"/>
      <c r="L7" s="11"/>
      <c r="M7" s="11"/>
      <c r="N7" s="3" t="s">
        <v>526</v>
      </c>
      <c r="O7" s="10">
        <f t="shared" si="17"/>
        <v>0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" t="s">
        <v>526</v>
      </c>
      <c r="AB7" s="10">
        <f t="shared" si="18"/>
        <v>11734</v>
      </c>
      <c r="AC7" s="11"/>
      <c r="AD7" s="11"/>
      <c r="AE7" s="430"/>
      <c r="AF7" s="431"/>
      <c r="AG7" s="430"/>
      <c r="AH7" s="431"/>
      <c r="AI7" s="11"/>
      <c r="AJ7" s="11"/>
      <c r="AK7" s="11">
        <v>100</v>
      </c>
      <c r="AL7" s="11"/>
      <c r="AM7" s="430"/>
      <c r="AN7" s="431"/>
      <c r="AO7" s="430">
        <v>1000</v>
      </c>
      <c r="AP7" s="431"/>
      <c r="AQ7" s="430">
        <v>6900</v>
      </c>
      <c r="AR7" s="431"/>
      <c r="AS7" s="11">
        <v>3734</v>
      </c>
      <c r="AT7" s="11"/>
      <c r="AU7" s="11"/>
      <c r="AV7" s="3" t="s">
        <v>526</v>
      </c>
      <c r="AW7" s="16">
        <f t="shared" ref="AW7:AW16" si="28">SUM(AX7:BP7)</f>
        <v>62050</v>
      </c>
      <c r="AX7" s="301">
        <v>50</v>
      </c>
      <c r="AY7" s="289"/>
      <c r="AZ7" s="436"/>
      <c r="BA7" s="354"/>
      <c r="BB7" s="353"/>
      <c r="BC7" s="354"/>
      <c r="BD7" s="36"/>
      <c r="BE7" s="36"/>
      <c r="BF7" s="36"/>
      <c r="BG7" s="36"/>
      <c r="BH7" s="36"/>
      <c r="BI7" s="340"/>
      <c r="BJ7" s="341"/>
      <c r="BK7" s="353"/>
      <c r="BL7" s="354"/>
      <c r="BM7" s="353">
        <v>62000</v>
      </c>
      <c r="BN7" s="354"/>
      <c r="BO7" s="11"/>
      <c r="BP7" s="11"/>
      <c r="BQ7" s="3" t="s">
        <v>526</v>
      </c>
      <c r="BR7" s="16">
        <f t="shared" si="19"/>
        <v>21000</v>
      </c>
      <c r="BS7" s="303"/>
      <c r="BT7" s="62"/>
      <c r="BU7" s="428"/>
      <c r="BV7" s="429"/>
      <c r="BW7" s="435"/>
      <c r="BX7" s="434"/>
      <c r="BY7" s="62"/>
      <c r="BZ7" s="62"/>
      <c r="CA7" s="62"/>
      <c r="CB7" s="62"/>
      <c r="CC7" s="428"/>
      <c r="CD7" s="434"/>
      <c r="CE7" s="428"/>
      <c r="CF7" s="434"/>
      <c r="CG7" s="428">
        <v>21000</v>
      </c>
      <c r="CH7" s="434"/>
      <c r="CI7" s="62"/>
      <c r="CJ7" s="62"/>
      <c r="CK7" s="3" t="s">
        <v>526</v>
      </c>
      <c r="CL7" s="10">
        <f t="shared" si="20"/>
        <v>489</v>
      </c>
      <c r="CM7" s="36"/>
      <c r="CN7" s="36">
        <v>9</v>
      </c>
      <c r="CO7" s="36"/>
      <c r="CP7" s="36"/>
      <c r="CQ7" s="36">
        <v>40</v>
      </c>
      <c r="CR7" s="36">
        <v>90</v>
      </c>
      <c r="CS7" s="36"/>
      <c r="CT7" s="36">
        <v>350</v>
      </c>
      <c r="CU7" s="36"/>
      <c r="CV7" s="36"/>
      <c r="CW7" s="11"/>
      <c r="CX7" s="3" t="s">
        <v>526</v>
      </c>
      <c r="CY7" s="10">
        <f t="shared" ref="CY7:CY19" si="29">SUM(CZ7:DJ7)</f>
        <v>0</v>
      </c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11"/>
      <c r="DK7" s="3" t="s">
        <v>526</v>
      </c>
      <c r="DL7" s="10">
        <f t="shared" si="21"/>
        <v>54</v>
      </c>
      <c r="DM7" s="36"/>
      <c r="DN7" s="36">
        <v>54</v>
      </c>
      <c r="DO7" s="36"/>
      <c r="DP7" s="36"/>
      <c r="DQ7" s="36"/>
      <c r="DR7" s="36"/>
      <c r="DS7" s="36"/>
      <c r="DT7" s="36"/>
      <c r="DU7" s="3" t="s">
        <v>526</v>
      </c>
      <c r="DV7" s="10">
        <f t="shared" si="22"/>
        <v>0</v>
      </c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182"/>
      <c r="EH7" s="36"/>
      <c r="EI7" s="380"/>
      <c r="EJ7" s="381"/>
      <c r="EK7" s="381"/>
      <c r="EL7" s="382"/>
      <c r="EM7" s="3" t="s">
        <v>526</v>
      </c>
      <c r="EN7" s="98">
        <f t="shared" si="23"/>
        <v>39</v>
      </c>
      <c r="EO7" s="10">
        <f t="shared" si="23"/>
        <v>25</v>
      </c>
      <c r="EP7" s="10">
        <f t="shared" si="23"/>
        <v>14</v>
      </c>
      <c r="EQ7" s="10">
        <f t="shared" si="24"/>
        <v>3</v>
      </c>
      <c r="ER7" s="317">
        <v>2</v>
      </c>
      <c r="ES7" s="36">
        <v>1</v>
      </c>
      <c r="ET7" s="10">
        <f t="shared" si="25"/>
        <v>36</v>
      </c>
      <c r="EU7" s="36">
        <v>23</v>
      </c>
      <c r="EV7" s="190">
        <v>13</v>
      </c>
      <c r="EW7" s="3" t="s">
        <v>526</v>
      </c>
      <c r="EX7" s="99">
        <f t="shared" si="26"/>
        <v>39</v>
      </c>
      <c r="EY7" s="36">
        <v>12</v>
      </c>
      <c r="EZ7" s="146">
        <v>11</v>
      </c>
      <c r="FA7" s="320">
        <v>16</v>
      </c>
      <c r="FB7" s="99">
        <f t="shared" si="27"/>
        <v>39</v>
      </c>
      <c r="FC7" s="36">
        <v>0</v>
      </c>
      <c r="FD7" s="36">
        <v>11</v>
      </c>
      <c r="FE7" s="36">
        <v>28</v>
      </c>
      <c r="FF7" s="11"/>
      <c r="FG7" s="3" t="s">
        <v>526</v>
      </c>
      <c r="FH7" s="10">
        <f t="shared" si="8"/>
        <v>0</v>
      </c>
      <c r="FI7" s="10">
        <f t="shared" si="8"/>
        <v>0</v>
      </c>
      <c r="FJ7" s="10">
        <f t="shared" si="8"/>
        <v>0</v>
      </c>
      <c r="FK7" s="10">
        <f t="shared" si="9"/>
        <v>0</v>
      </c>
      <c r="FL7" s="36"/>
      <c r="FM7" s="36"/>
      <c r="FN7" s="10">
        <f t="shared" si="10"/>
        <v>0</v>
      </c>
      <c r="FO7" s="36"/>
      <c r="FP7" s="182"/>
      <c r="FQ7" s="10">
        <f t="shared" si="11"/>
        <v>0</v>
      </c>
      <c r="FR7" s="201"/>
      <c r="FS7" s="202"/>
      <c r="FT7" s="479" t="s">
        <v>180</v>
      </c>
      <c r="FU7" s="480"/>
      <c r="FV7" s="480"/>
      <c r="FW7" s="481"/>
      <c r="FX7" s="3" t="s">
        <v>526</v>
      </c>
      <c r="FY7" s="10">
        <f t="shared" si="12"/>
        <v>0</v>
      </c>
      <c r="FZ7" s="10">
        <f t="shared" si="12"/>
        <v>0</v>
      </c>
      <c r="GA7" s="10">
        <f t="shared" si="12"/>
        <v>0</v>
      </c>
      <c r="GB7" s="10">
        <f t="shared" si="13"/>
        <v>0</v>
      </c>
      <c r="GC7" s="36"/>
      <c r="GD7" s="36"/>
      <c r="GE7" s="10">
        <f t="shared" si="14"/>
        <v>0</v>
      </c>
      <c r="GF7" s="36"/>
      <c r="GG7" s="182"/>
      <c r="GH7" s="10">
        <f t="shared" si="15"/>
        <v>0</v>
      </c>
      <c r="GI7" s="201"/>
      <c r="GJ7" s="202"/>
      <c r="GK7" s="479" t="s">
        <v>180</v>
      </c>
      <c r="GL7" s="480"/>
      <c r="GM7" s="480"/>
      <c r="GN7" s="481"/>
    </row>
    <row r="8" spans="1:196" ht="39.6" customHeight="1">
      <c r="A8" s="3" t="s">
        <v>527</v>
      </c>
      <c r="B8" s="10">
        <f t="shared" si="16"/>
        <v>1470</v>
      </c>
      <c r="C8" s="11">
        <v>71</v>
      </c>
      <c r="D8" s="11">
        <v>100</v>
      </c>
      <c r="E8" s="11">
        <v>168</v>
      </c>
      <c r="F8" s="11">
        <v>322</v>
      </c>
      <c r="G8" s="11">
        <v>46</v>
      </c>
      <c r="H8" s="11">
        <v>533</v>
      </c>
      <c r="I8" s="11">
        <v>230</v>
      </c>
      <c r="J8" s="11"/>
      <c r="K8" s="11"/>
      <c r="L8" s="11"/>
      <c r="M8" s="11"/>
      <c r="N8" s="3" t="s">
        <v>527</v>
      </c>
      <c r="O8" s="94">
        <f t="shared" si="17"/>
        <v>146</v>
      </c>
      <c r="P8" s="36"/>
      <c r="Q8" s="36"/>
      <c r="R8" s="36"/>
      <c r="S8" s="36"/>
      <c r="T8" s="36"/>
      <c r="U8" s="36">
        <v>146</v>
      </c>
      <c r="V8" s="36"/>
      <c r="W8" s="36"/>
      <c r="X8" s="36"/>
      <c r="Y8" s="36"/>
      <c r="Z8" s="36"/>
      <c r="AA8" s="3" t="s">
        <v>527</v>
      </c>
      <c r="AB8" s="96">
        <f t="shared" si="18"/>
        <v>2644</v>
      </c>
      <c r="AC8" s="11"/>
      <c r="AD8" s="11"/>
      <c r="AE8" s="430"/>
      <c r="AF8" s="431"/>
      <c r="AG8" s="426"/>
      <c r="AH8" s="427"/>
      <c r="AI8" s="11"/>
      <c r="AJ8" s="11"/>
      <c r="AK8" s="11"/>
      <c r="AL8" s="11"/>
      <c r="AM8" s="430">
        <v>523</v>
      </c>
      <c r="AN8" s="431"/>
      <c r="AO8" s="430"/>
      <c r="AP8" s="431"/>
      <c r="AQ8" s="430">
        <v>2121</v>
      </c>
      <c r="AR8" s="431"/>
      <c r="AS8" s="11"/>
      <c r="AT8" s="11"/>
      <c r="AU8" s="11"/>
      <c r="AV8" s="3" t="s">
        <v>527</v>
      </c>
      <c r="AW8" s="16">
        <f t="shared" si="28"/>
        <v>703931</v>
      </c>
      <c r="AX8" s="301"/>
      <c r="AY8" s="288"/>
      <c r="AZ8" s="505"/>
      <c r="BA8" s="341"/>
      <c r="BB8" s="340"/>
      <c r="BC8" s="341"/>
      <c r="BD8" s="36"/>
      <c r="BE8" s="11"/>
      <c r="BF8" s="11"/>
      <c r="BG8" s="11">
        <v>72080</v>
      </c>
      <c r="BH8" s="11">
        <v>47931</v>
      </c>
      <c r="BI8" s="353"/>
      <c r="BJ8" s="354"/>
      <c r="BK8" s="353">
        <v>44000</v>
      </c>
      <c r="BL8" s="354"/>
      <c r="BM8" s="353">
        <v>59920</v>
      </c>
      <c r="BN8" s="354"/>
      <c r="BO8" s="11"/>
      <c r="BP8" s="11">
        <v>480000</v>
      </c>
      <c r="BQ8" s="3" t="s">
        <v>527</v>
      </c>
      <c r="BR8" s="16">
        <f t="shared" si="19"/>
        <v>34600</v>
      </c>
      <c r="BS8" s="303"/>
      <c r="BT8" s="146"/>
      <c r="BU8" s="428"/>
      <c r="BV8" s="429"/>
      <c r="BW8" s="435"/>
      <c r="BX8" s="434"/>
      <c r="BY8" s="62"/>
      <c r="BZ8" s="62"/>
      <c r="CA8" s="62"/>
      <c r="CB8" s="62"/>
      <c r="CC8" s="428"/>
      <c r="CD8" s="434"/>
      <c r="CE8" s="428">
        <v>8500</v>
      </c>
      <c r="CF8" s="434"/>
      <c r="CG8" s="428">
        <v>26100</v>
      </c>
      <c r="CH8" s="434"/>
      <c r="CI8" s="62"/>
      <c r="CJ8" s="62"/>
      <c r="CK8" s="3" t="s">
        <v>527</v>
      </c>
      <c r="CL8" s="10">
        <f t="shared" si="20"/>
        <v>60</v>
      </c>
      <c r="CM8" s="36"/>
      <c r="CN8" s="36"/>
      <c r="CO8" s="36"/>
      <c r="CP8" s="36"/>
      <c r="CQ8" s="36"/>
      <c r="CR8" s="36">
        <v>60</v>
      </c>
      <c r="CS8" s="36"/>
      <c r="CT8" s="36"/>
      <c r="CU8" s="36"/>
      <c r="CV8" s="36"/>
      <c r="CW8" s="11"/>
      <c r="CX8" s="3" t="s">
        <v>527</v>
      </c>
      <c r="CY8" s="10">
        <f t="shared" si="29"/>
        <v>0</v>
      </c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11"/>
      <c r="DK8" s="3" t="s">
        <v>527</v>
      </c>
      <c r="DL8" s="10">
        <f t="shared" si="21"/>
        <v>0</v>
      </c>
      <c r="DM8" s="36"/>
      <c r="DN8" s="36"/>
      <c r="DO8" s="36"/>
      <c r="DP8" s="36"/>
      <c r="DQ8" s="36"/>
      <c r="DR8" s="36"/>
      <c r="DS8" s="36"/>
      <c r="DT8" s="36"/>
      <c r="DU8" s="3" t="s">
        <v>527</v>
      </c>
      <c r="DV8" s="10">
        <f t="shared" si="22"/>
        <v>0</v>
      </c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182"/>
      <c r="EH8" s="196"/>
      <c r="EI8" s="380"/>
      <c r="EJ8" s="381"/>
      <c r="EK8" s="381"/>
      <c r="EL8" s="382"/>
      <c r="EM8" s="3" t="s">
        <v>527</v>
      </c>
      <c r="EN8" s="10">
        <f t="shared" si="23"/>
        <v>175</v>
      </c>
      <c r="EO8" s="10">
        <f t="shared" si="23"/>
        <v>132</v>
      </c>
      <c r="EP8" s="10">
        <f t="shared" si="23"/>
        <v>43</v>
      </c>
      <c r="EQ8" s="10">
        <f t="shared" si="24"/>
        <v>58</v>
      </c>
      <c r="ER8" s="36">
        <v>34</v>
      </c>
      <c r="ES8" s="36">
        <v>24</v>
      </c>
      <c r="ET8" s="10">
        <f t="shared" si="25"/>
        <v>117</v>
      </c>
      <c r="EU8" s="36">
        <v>98</v>
      </c>
      <c r="EV8" s="190">
        <v>19</v>
      </c>
      <c r="EW8" s="3" t="s">
        <v>527</v>
      </c>
      <c r="EX8" s="63">
        <f t="shared" si="26"/>
        <v>175</v>
      </c>
      <c r="EY8" s="36">
        <v>7</v>
      </c>
      <c r="EZ8" s="146">
        <v>6</v>
      </c>
      <c r="FA8" s="146">
        <v>162</v>
      </c>
      <c r="FB8" s="10">
        <f t="shared" si="27"/>
        <v>175</v>
      </c>
      <c r="FC8" s="36">
        <v>0</v>
      </c>
      <c r="FD8" s="36">
        <v>25</v>
      </c>
      <c r="FE8" s="36">
        <v>150</v>
      </c>
      <c r="FF8" s="11"/>
      <c r="FG8" s="3" t="s">
        <v>527</v>
      </c>
      <c r="FH8" s="10">
        <f t="shared" si="8"/>
        <v>0</v>
      </c>
      <c r="FI8" s="10">
        <f t="shared" si="8"/>
        <v>0</v>
      </c>
      <c r="FJ8" s="10">
        <f t="shared" si="8"/>
        <v>0</v>
      </c>
      <c r="FK8" s="10">
        <f t="shared" si="9"/>
        <v>0</v>
      </c>
      <c r="FL8" s="36"/>
      <c r="FM8" s="36"/>
      <c r="FN8" s="10">
        <f t="shared" si="10"/>
        <v>0</v>
      </c>
      <c r="FO8" s="36"/>
      <c r="FP8" s="182"/>
      <c r="FQ8" s="10">
        <f t="shared" si="11"/>
        <v>0</v>
      </c>
      <c r="FR8" s="201"/>
      <c r="FS8" s="202"/>
      <c r="FT8" s="479" t="s">
        <v>180</v>
      </c>
      <c r="FU8" s="480"/>
      <c r="FV8" s="480"/>
      <c r="FW8" s="481"/>
      <c r="FX8" s="3" t="s">
        <v>527</v>
      </c>
      <c r="FY8" s="96">
        <f t="shared" si="12"/>
        <v>0</v>
      </c>
      <c r="FZ8" s="10">
        <f t="shared" si="12"/>
        <v>0</v>
      </c>
      <c r="GA8" s="10">
        <f t="shared" si="12"/>
        <v>0</v>
      </c>
      <c r="GB8" s="10">
        <f t="shared" si="13"/>
        <v>0</v>
      </c>
      <c r="GC8" s="36"/>
      <c r="GD8" s="36"/>
      <c r="GE8" s="10">
        <f t="shared" si="14"/>
        <v>0</v>
      </c>
      <c r="GF8" s="36"/>
      <c r="GG8" s="182"/>
      <c r="GH8" s="10">
        <f t="shared" si="15"/>
        <v>0</v>
      </c>
      <c r="GI8" s="201"/>
      <c r="GJ8" s="202"/>
      <c r="GK8" s="479" t="s">
        <v>180</v>
      </c>
      <c r="GL8" s="480"/>
      <c r="GM8" s="480"/>
      <c r="GN8" s="481"/>
    </row>
    <row r="9" spans="1:196" ht="39.6" customHeight="1">
      <c r="A9" s="3" t="s">
        <v>528</v>
      </c>
      <c r="B9" s="91">
        <f t="shared" si="16"/>
        <v>618</v>
      </c>
      <c r="C9" s="11">
        <v>23</v>
      </c>
      <c r="D9" s="11">
        <v>77</v>
      </c>
      <c r="E9" s="11"/>
      <c r="F9" s="11">
        <v>67</v>
      </c>
      <c r="G9" s="11">
        <v>87</v>
      </c>
      <c r="H9" s="11">
        <v>182</v>
      </c>
      <c r="I9" s="11">
        <v>182</v>
      </c>
      <c r="J9" s="11"/>
      <c r="K9" s="11"/>
      <c r="L9" s="11"/>
      <c r="M9" s="11"/>
      <c r="N9" s="3" t="s">
        <v>528</v>
      </c>
      <c r="O9" s="96">
        <f t="shared" si="17"/>
        <v>236</v>
      </c>
      <c r="P9" s="36"/>
      <c r="Q9" s="36"/>
      <c r="R9" s="36"/>
      <c r="S9" s="36">
        <v>31</v>
      </c>
      <c r="T9" s="36"/>
      <c r="U9" s="36">
        <v>83</v>
      </c>
      <c r="V9" s="36">
        <v>122</v>
      </c>
      <c r="W9" s="36"/>
      <c r="X9" s="36"/>
      <c r="Y9" s="36"/>
      <c r="Z9" s="36"/>
      <c r="AA9" s="3" t="s">
        <v>528</v>
      </c>
      <c r="AB9" s="10">
        <f t="shared" si="18"/>
        <v>113</v>
      </c>
      <c r="AC9" s="11">
        <v>3</v>
      </c>
      <c r="AD9" s="11"/>
      <c r="AE9" s="430"/>
      <c r="AF9" s="431"/>
      <c r="AG9" s="426"/>
      <c r="AH9" s="427"/>
      <c r="AI9" s="36"/>
      <c r="AJ9" s="36"/>
      <c r="AK9" s="11">
        <v>110</v>
      </c>
      <c r="AL9" s="11"/>
      <c r="AM9" s="430"/>
      <c r="AN9" s="431"/>
      <c r="AO9" s="430"/>
      <c r="AP9" s="431"/>
      <c r="AQ9" s="430"/>
      <c r="AR9" s="431"/>
      <c r="AS9" s="11"/>
      <c r="AT9" s="11"/>
      <c r="AU9" s="11"/>
      <c r="AV9" s="3" t="s">
        <v>528</v>
      </c>
      <c r="AW9" s="16">
        <f t="shared" si="28"/>
        <v>222200</v>
      </c>
      <c r="AX9" s="301">
        <v>20</v>
      </c>
      <c r="AY9" s="289"/>
      <c r="AZ9" s="436"/>
      <c r="BA9" s="354"/>
      <c r="BB9" s="353"/>
      <c r="BC9" s="354"/>
      <c r="BD9" s="11"/>
      <c r="BE9" s="11"/>
      <c r="BF9" s="11">
        <v>6280</v>
      </c>
      <c r="BG9" s="11"/>
      <c r="BH9" s="11">
        <v>51900</v>
      </c>
      <c r="BI9" s="353">
        <v>30000</v>
      </c>
      <c r="BJ9" s="354"/>
      <c r="BK9" s="340"/>
      <c r="BL9" s="341"/>
      <c r="BM9" s="340">
        <v>134000</v>
      </c>
      <c r="BN9" s="341"/>
      <c r="BO9" s="11"/>
      <c r="BP9" s="11"/>
      <c r="BQ9" s="3" t="s">
        <v>528</v>
      </c>
      <c r="BR9" s="268">
        <f t="shared" si="19"/>
        <v>0</v>
      </c>
      <c r="BS9" s="303"/>
      <c r="BT9" s="62"/>
      <c r="BU9" s="428"/>
      <c r="BV9" s="429"/>
      <c r="BW9" s="435"/>
      <c r="BX9" s="434"/>
      <c r="BY9" s="62"/>
      <c r="BZ9" s="62"/>
      <c r="CA9" s="62"/>
      <c r="CB9" s="62"/>
      <c r="CC9" s="428"/>
      <c r="CD9" s="434"/>
      <c r="CE9" s="428"/>
      <c r="CF9" s="434"/>
      <c r="CG9" s="428"/>
      <c r="CH9" s="434"/>
      <c r="CI9" s="62"/>
      <c r="CJ9" s="62"/>
      <c r="CK9" s="3" t="s">
        <v>528</v>
      </c>
      <c r="CL9" s="91">
        <f t="shared" si="20"/>
        <v>25</v>
      </c>
      <c r="CM9" s="36"/>
      <c r="CN9" s="36"/>
      <c r="CO9" s="36"/>
      <c r="CP9" s="36">
        <v>25</v>
      </c>
      <c r="CQ9" s="36"/>
      <c r="CR9" s="36"/>
      <c r="CS9" s="36"/>
      <c r="CT9" s="36"/>
      <c r="CU9" s="36"/>
      <c r="CV9" s="36"/>
      <c r="CW9" s="11"/>
      <c r="CX9" s="3" t="s">
        <v>528</v>
      </c>
      <c r="CY9" s="10">
        <f t="shared" si="29"/>
        <v>0</v>
      </c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11"/>
      <c r="DK9" s="3" t="s">
        <v>528</v>
      </c>
      <c r="DL9" s="10">
        <f t="shared" si="21"/>
        <v>0</v>
      </c>
      <c r="DM9" s="36"/>
      <c r="DN9" s="36"/>
      <c r="DO9" s="36"/>
      <c r="DP9" s="36"/>
      <c r="DQ9" s="36"/>
      <c r="DR9" s="36"/>
      <c r="DS9" s="36"/>
      <c r="DT9" s="36"/>
      <c r="DU9" s="3" t="s">
        <v>528</v>
      </c>
      <c r="DV9" s="10">
        <f t="shared" si="22"/>
        <v>0</v>
      </c>
      <c r="DW9" s="184"/>
      <c r="DX9" s="184"/>
      <c r="DY9" s="184"/>
      <c r="DZ9" s="184"/>
      <c r="EA9" s="184"/>
      <c r="EB9" s="184"/>
      <c r="EC9" s="184"/>
      <c r="ED9" s="184"/>
      <c r="EE9" s="184"/>
      <c r="EF9" s="184"/>
      <c r="EG9" s="186"/>
      <c r="EH9" s="184"/>
      <c r="EI9" s="380"/>
      <c r="EJ9" s="381"/>
      <c r="EK9" s="381"/>
      <c r="EL9" s="382"/>
      <c r="EM9" s="3" t="s">
        <v>528</v>
      </c>
      <c r="EN9" s="10">
        <f t="shared" si="23"/>
        <v>32</v>
      </c>
      <c r="EO9" s="10">
        <f t="shared" si="23"/>
        <v>15</v>
      </c>
      <c r="EP9" s="10">
        <f t="shared" si="23"/>
        <v>17</v>
      </c>
      <c r="EQ9" s="10">
        <f t="shared" si="24"/>
        <v>12</v>
      </c>
      <c r="ER9" s="36">
        <v>7</v>
      </c>
      <c r="ES9" s="36">
        <v>5</v>
      </c>
      <c r="ET9" s="10">
        <f t="shared" si="25"/>
        <v>20</v>
      </c>
      <c r="EU9" s="36">
        <v>8</v>
      </c>
      <c r="EV9" s="190">
        <v>12</v>
      </c>
      <c r="EW9" s="3" t="s">
        <v>528</v>
      </c>
      <c r="EX9" s="63">
        <f t="shared" si="26"/>
        <v>32</v>
      </c>
      <c r="EY9" s="36">
        <v>8</v>
      </c>
      <c r="EZ9" s="146">
        <v>14</v>
      </c>
      <c r="FA9" s="146">
        <v>10</v>
      </c>
      <c r="FB9" s="10">
        <f t="shared" si="27"/>
        <v>32</v>
      </c>
      <c r="FC9" s="36">
        <v>0</v>
      </c>
      <c r="FD9" s="36">
        <v>32</v>
      </c>
      <c r="FE9" s="36">
        <v>0</v>
      </c>
      <c r="FF9" s="11"/>
      <c r="FG9" s="3" t="s">
        <v>528</v>
      </c>
      <c r="FH9" s="91">
        <f t="shared" si="8"/>
        <v>0</v>
      </c>
      <c r="FI9" s="10">
        <f t="shared" si="8"/>
        <v>0</v>
      </c>
      <c r="FJ9" s="10">
        <f t="shared" si="8"/>
        <v>0</v>
      </c>
      <c r="FK9" s="10">
        <f t="shared" si="9"/>
        <v>0</v>
      </c>
      <c r="FL9" s="36"/>
      <c r="FM9" s="36"/>
      <c r="FN9" s="10">
        <f t="shared" si="10"/>
        <v>0</v>
      </c>
      <c r="FO9" s="36"/>
      <c r="FP9" s="182"/>
      <c r="FQ9" s="10">
        <f t="shared" si="11"/>
        <v>0</v>
      </c>
      <c r="FR9" s="201"/>
      <c r="FS9" s="202"/>
      <c r="FT9" s="479" t="s">
        <v>180</v>
      </c>
      <c r="FU9" s="480"/>
      <c r="FV9" s="480"/>
      <c r="FW9" s="481"/>
      <c r="FX9" s="3" t="s">
        <v>528</v>
      </c>
      <c r="FY9" s="91">
        <f t="shared" si="12"/>
        <v>0</v>
      </c>
      <c r="FZ9" s="10">
        <f t="shared" si="12"/>
        <v>0</v>
      </c>
      <c r="GA9" s="10">
        <f t="shared" si="12"/>
        <v>0</v>
      </c>
      <c r="GB9" s="10">
        <f t="shared" si="13"/>
        <v>0</v>
      </c>
      <c r="GC9" s="184"/>
      <c r="GD9" s="184"/>
      <c r="GE9" s="10">
        <f t="shared" si="14"/>
        <v>0</v>
      </c>
      <c r="GF9" s="184"/>
      <c r="GG9" s="186"/>
      <c r="GH9" s="10">
        <f t="shared" si="15"/>
        <v>0</v>
      </c>
      <c r="GI9" s="199"/>
      <c r="GJ9" s="200"/>
      <c r="GK9" s="479" t="s">
        <v>180</v>
      </c>
      <c r="GL9" s="480"/>
      <c r="GM9" s="480"/>
      <c r="GN9" s="481"/>
    </row>
    <row r="10" spans="1:196" ht="39.6" customHeight="1">
      <c r="A10" s="3" t="s">
        <v>529</v>
      </c>
      <c r="B10" s="10">
        <f t="shared" si="16"/>
        <v>1838</v>
      </c>
      <c r="C10" s="11">
        <v>49</v>
      </c>
      <c r="D10" s="11">
        <v>46</v>
      </c>
      <c r="E10" s="11">
        <v>180</v>
      </c>
      <c r="F10" s="11"/>
      <c r="G10" s="11">
        <v>47</v>
      </c>
      <c r="H10" s="11">
        <v>782</v>
      </c>
      <c r="I10" s="11">
        <v>385</v>
      </c>
      <c r="J10" s="11">
        <v>349</v>
      </c>
      <c r="K10" s="11"/>
      <c r="L10" s="11"/>
      <c r="M10" s="11"/>
      <c r="N10" s="3" t="s">
        <v>529</v>
      </c>
      <c r="O10" s="10">
        <f t="shared" si="17"/>
        <v>0</v>
      </c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" t="s">
        <v>529</v>
      </c>
      <c r="AB10" s="10">
        <f t="shared" si="18"/>
        <v>5443</v>
      </c>
      <c r="AC10" s="11"/>
      <c r="AD10" s="11"/>
      <c r="AE10" s="430">
        <v>14</v>
      </c>
      <c r="AF10" s="431"/>
      <c r="AG10" s="430"/>
      <c r="AH10" s="431"/>
      <c r="AI10" s="11"/>
      <c r="AJ10" s="11"/>
      <c r="AK10" s="11"/>
      <c r="AL10" s="11"/>
      <c r="AM10" s="430"/>
      <c r="AN10" s="431"/>
      <c r="AO10" s="430"/>
      <c r="AP10" s="431"/>
      <c r="AQ10" s="430"/>
      <c r="AR10" s="431"/>
      <c r="AS10" s="11"/>
      <c r="AT10" s="11">
        <v>5429</v>
      </c>
      <c r="AU10" s="11"/>
      <c r="AV10" s="3" t="s">
        <v>529</v>
      </c>
      <c r="AW10" s="16">
        <f t="shared" si="28"/>
        <v>363900</v>
      </c>
      <c r="AX10" s="301"/>
      <c r="AY10" s="289"/>
      <c r="AZ10" s="436"/>
      <c r="BA10" s="354"/>
      <c r="BB10" s="353"/>
      <c r="BC10" s="354"/>
      <c r="BD10" s="11"/>
      <c r="BE10" s="11"/>
      <c r="BF10" s="11"/>
      <c r="BG10" s="11"/>
      <c r="BH10" s="11"/>
      <c r="BI10" s="353"/>
      <c r="BJ10" s="354"/>
      <c r="BK10" s="353"/>
      <c r="BL10" s="354"/>
      <c r="BM10" s="353">
        <v>149000</v>
      </c>
      <c r="BN10" s="354"/>
      <c r="BO10" s="11">
        <v>214900</v>
      </c>
      <c r="BP10" s="11"/>
      <c r="BQ10" s="3" t="s">
        <v>529</v>
      </c>
      <c r="BR10" s="16">
        <f t="shared" si="19"/>
        <v>0</v>
      </c>
      <c r="BS10" s="303"/>
      <c r="BT10" s="62"/>
      <c r="BU10" s="428"/>
      <c r="BV10" s="429"/>
      <c r="BW10" s="435"/>
      <c r="BX10" s="434"/>
      <c r="BY10" s="62"/>
      <c r="BZ10" s="62"/>
      <c r="CA10" s="62"/>
      <c r="CB10" s="62"/>
      <c r="CC10" s="428"/>
      <c r="CD10" s="434"/>
      <c r="CE10" s="428"/>
      <c r="CF10" s="434"/>
      <c r="CG10" s="428"/>
      <c r="CH10" s="434"/>
      <c r="CI10" s="62"/>
      <c r="CJ10" s="62"/>
      <c r="CK10" s="3" t="s">
        <v>529</v>
      </c>
      <c r="CL10" s="96">
        <f t="shared" si="20"/>
        <v>508</v>
      </c>
      <c r="CM10" s="184"/>
      <c r="CN10" s="184">
        <v>8</v>
      </c>
      <c r="CO10" s="184">
        <v>10</v>
      </c>
      <c r="CP10" s="184"/>
      <c r="CQ10" s="184">
        <v>90</v>
      </c>
      <c r="CR10" s="184"/>
      <c r="CS10" s="184"/>
      <c r="CT10" s="184">
        <v>400</v>
      </c>
      <c r="CU10" s="184"/>
      <c r="CV10" s="184"/>
      <c r="CW10" s="11"/>
      <c r="CX10" s="3" t="s">
        <v>529</v>
      </c>
      <c r="CY10" s="10">
        <f t="shared" si="29"/>
        <v>0</v>
      </c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11"/>
      <c r="DK10" s="3" t="s">
        <v>529</v>
      </c>
      <c r="DL10" s="10">
        <f t="shared" si="21"/>
        <v>0</v>
      </c>
      <c r="DM10" s="36"/>
      <c r="DN10" s="36"/>
      <c r="DO10" s="36"/>
      <c r="DP10" s="36"/>
      <c r="DQ10" s="36"/>
      <c r="DR10" s="36"/>
      <c r="DS10" s="36"/>
      <c r="DT10" s="36"/>
      <c r="DU10" s="3" t="s">
        <v>529</v>
      </c>
      <c r="DV10" s="10">
        <f t="shared" si="22"/>
        <v>0</v>
      </c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182"/>
      <c r="EH10" s="36"/>
      <c r="EI10" s="380"/>
      <c r="EJ10" s="381"/>
      <c r="EK10" s="381"/>
      <c r="EL10" s="382"/>
      <c r="EM10" s="3" t="s">
        <v>529</v>
      </c>
      <c r="EN10" s="10">
        <f>SUM(EQ10+ET10)</f>
        <v>16</v>
      </c>
      <c r="EO10" s="10">
        <f>SUM(ER10+EU10)</f>
        <v>7</v>
      </c>
      <c r="EP10" s="10">
        <f>SUM(ES10+EV10)</f>
        <v>9</v>
      </c>
      <c r="EQ10" s="10">
        <f>SUM(ER10+ES10)</f>
        <v>0</v>
      </c>
      <c r="ER10" s="36">
        <v>0</v>
      </c>
      <c r="ES10" s="36">
        <v>0</v>
      </c>
      <c r="ET10" s="10">
        <f>SUM(EU10+EV10)</f>
        <v>16</v>
      </c>
      <c r="EU10" s="36">
        <v>7</v>
      </c>
      <c r="EV10" s="190">
        <v>9</v>
      </c>
      <c r="EW10" s="3" t="s">
        <v>529</v>
      </c>
      <c r="EX10" s="99">
        <f t="shared" si="26"/>
        <v>16</v>
      </c>
      <c r="EY10" s="36">
        <v>16</v>
      </c>
      <c r="EZ10" s="146">
        <v>0</v>
      </c>
      <c r="FA10" s="146">
        <v>0</v>
      </c>
      <c r="FB10" s="99">
        <f t="shared" si="27"/>
        <v>16</v>
      </c>
      <c r="FC10" s="36">
        <v>0</v>
      </c>
      <c r="FD10" s="36">
        <v>16</v>
      </c>
      <c r="FE10" s="36">
        <v>0</v>
      </c>
      <c r="FF10" s="11"/>
      <c r="FG10" s="3" t="s">
        <v>529</v>
      </c>
      <c r="FH10" s="10">
        <f t="shared" si="8"/>
        <v>0</v>
      </c>
      <c r="FI10" s="10">
        <f t="shared" si="8"/>
        <v>0</v>
      </c>
      <c r="FJ10" s="10">
        <f t="shared" si="8"/>
        <v>0</v>
      </c>
      <c r="FK10" s="10">
        <f t="shared" si="9"/>
        <v>0</v>
      </c>
      <c r="FL10" s="36"/>
      <c r="FM10" s="36"/>
      <c r="FN10" s="10">
        <f t="shared" si="10"/>
        <v>0</v>
      </c>
      <c r="FO10" s="36"/>
      <c r="FP10" s="182"/>
      <c r="FQ10" s="10">
        <f t="shared" si="11"/>
        <v>0</v>
      </c>
      <c r="FR10" s="201"/>
      <c r="FS10" s="202"/>
      <c r="FT10" s="479" t="s">
        <v>180</v>
      </c>
      <c r="FU10" s="480"/>
      <c r="FV10" s="480"/>
      <c r="FW10" s="481"/>
      <c r="FX10" s="3" t="s">
        <v>529</v>
      </c>
      <c r="FY10" s="10">
        <f t="shared" si="12"/>
        <v>0</v>
      </c>
      <c r="FZ10" s="10">
        <f t="shared" si="12"/>
        <v>0</v>
      </c>
      <c r="GA10" s="10">
        <f t="shared" si="12"/>
        <v>0</v>
      </c>
      <c r="GB10" s="10">
        <f t="shared" si="13"/>
        <v>0</v>
      </c>
      <c r="GC10" s="36"/>
      <c r="GD10" s="36"/>
      <c r="GE10" s="10">
        <f t="shared" si="14"/>
        <v>0</v>
      </c>
      <c r="GF10" s="36"/>
      <c r="GG10" s="182"/>
      <c r="GH10" s="10">
        <f t="shared" si="15"/>
        <v>0</v>
      </c>
      <c r="GI10" s="201"/>
      <c r="GJ10" s="202"/>
      <c r="GK10" s="479" t="s">
        <v>180</v>
      </c>
      <c r="GL10" s="480"/>
      <c r="GM10" s="480"/>
      <c r="GN10" s="481"/>
    </row>
    <row r="11" spans="1:196" ht="39.6" customHeight="1">
      <c r="A11" s="3" t="s">
        <v>530</v>
      </c>
      <c r="B11" s="10">
        <f t="shared" si="16"/>
        <v>2418</v>
      </c>
      <c r="C11" s="11">
        <v>62</v>
      </c>
      <c r="D11" s="11">
        <v>48</v>
      </c>
      <c r="E11" s="11">
        <v>191</v>
      </c>
      <c r="F11" s="11">
        <v>387</v>
      </c>
      <c r="G11" s="11">
        <v>86</v>
      </c>
      <c r="H11" s="11">
        <v>725</v>
      </c>
      <c r="I11" s="11">
        <v>919</v>
      </c>
      <c r="J11" s="11"/>
      <c r="K11" s="11"/>
      <c r="L11" s="11"/>
      <c r="M11" s="11"/>
      <c r="N11" s="3" t="s">
        <v>530</v>
      </c>
      <c r="O11" s="10">
        <f t="shared" si="17"/>
        <v>230</v>
      </c>
      <c r="P11" s="36">
        <v>7</v>
      </c>
      <c r="Q11" s="36"/>
      <c r="R11" s="36"/>
      <c r="S11" s="36"/>
      <c r="T11" s="36"/>
      <c r="U11" s="36">
        <v>223</v>
      </c>
      <c r="V11" s="36"/>
      <c r="W11" s="36"/>
      <c r="X11" s="36"/>
      <c r="Y11" s="36"/>
      <c r="Z11" s="36"/>
      <c r="AA11" s="3" t="s">
        <v>530</v>
      </c>
      <c r="AB11" s="10">
        <f t="shared" si="18"/>
        <v>4109</v>
      </c>
      <c r="AC11" s="11"/>
      <c r="AD11" s="11"/>
      <c r="AE11" s="430"/>
      <c r="AF11" s="431"/>
      <c r="AG11" s="430"/>
      <c r="AH11" s="431"/>
      <c r="AI11" s="11"/>
      <c r="AJ11" s="11"/>
      <c r="AK11" s="11"/>
      <c r="AL11" s="11"/>
      <c r="AM11" s="430">
        <v>964</v>
      </c>
      <c r="AN11" s="431"/>
      <c r="AO11" s="430"/>
      <c r="AP11" s="431"/>
      <c r="AQ11" s="430"/>
      <c r="AR11" s="431"/>
      <c r="AS11" s="11">
        <v>3145</v>
      </c>
      <c r="AT11" s="11"/>
      <c r="AU11" s="11"/>
      <c r="AV11" s="3" t="s">
        <v>530</v>
      </c>
      <c r="AW11" s="16">
        <f t="shared" si="28"/>
        <v>173400</v>
      </c>
      <c r="AX11" s="301"/>
      <c r="AY11" s="289"/>
      <c r="AZ11" s="436"/>
      <c r="BA11" s="354"/>
      <c r="BB11" s="353"/>
      <c r="BC11" s="354"/>
      <c r="BD11" s="11"/>
      <c r="BE11" s="11"/>
      <c r="BF11" s="11"/>
      <c r="BG11" s="11"/>
      <c r="BH11" s="11"/>
      <c r="BI11" s="353"/>
      <c r="BJ11" s="354"/>
      <c r="BK11" s="353"/>
      <c r="BL11" s="354"/>
      <c r="BM11" s="353"/>
      <c r="BN11" s="354"/>
      <c r="BO11" s="11">
        <v>173400</v>
      </c>
      <c r="BP11" s="11"/>
      <c r="BQ11" s="3" t="s">
        <v>530</v>
      </c>
      <c r="BR11" s="16">
        <f t="shared" si="19"/>
        <v>0</v>
      </c>
      <c r="BS11" s="303"/>
      <c r="BT11" s="146"/>
      <c r="BU11" s="432"/>
      <c r="BV11" s="433"/>
      <c r="BW11" s="455"/>
      <c r="BX11" s="456"/>
      <c r="BY11" s="62"/>
      <c r="BZ11" s="62"/>
      <c r="CA11" s="62"/>
      <c r="CB11" s="62"/>
      <c r="CC11" s="428"/>
      <c r="CD11" s="434"/>
      <c r="CE11" s="428"/>
      <c r="CF11" s="434"/>
      <c r="CG11" s="428"/>
      <c r="CH11" s="434"/>
      <c r="CI11" s="62"/>
      <c r="CJ11" s="62"/>
      <c r="CK11" s="3" t="s">
        <v>530</v>
      </c>
      <c r="CL11" s="10">
        <f t="shared" si="20"/>
        <v>2296</v>
      </c>
      <c r="CM11" s="36"/>
      <c r="CN11" s="36"/>
      <c r="CO11" s="36">
        <v>56</v>
      </c>
      <c r="CP11" s="36"/>
      <c r="CQ11" s="36">
        <v>40</v>
      </c>
      <c r="CR11" s="36">
        <v>50</v>
      </c>
      <c r="CS11" s="36"/>
      <c r="CT11" s="36">
        <v>1650</v>
      </c>
      <c r="CU11" s="36">
        <v>500</v>
      </c>
      <c r="CV11" s="36"/>
      <c r="CW11" s="11"/>
      <c r="CX11" s="3" t="s">
        <v>530</v>
      </c>
      <c r="CY11" s="10">
        <f t="shared" si="29"/>
        <v>0</v>
      </c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11"/>
      <c r="DK11" s="3" t="s">
        <v>530</v>
      </c>
      <c r="DL11" s="10">
        <f t="shared" si="21"/>
        <v>0</v>
      </c>
      <c r="DM11" s="36"/>
      <c r="DN11" s="36"/>
      <c r="DO11" s="36"/>
      <c r="DP11" s="36"/>
      <c r="DQ11" s="36"/>
      <c r="DR11" s="36"/>
      <c r="DS11" s="36"/>
      <c r="DT11" s="36"/>
      <c r="DU11" s="3" t="s">
        <v>530</v>
      </c>
      <c r="DV11" s="10">
        <f t="shared" si="22"/>
        <v>0</v>
      </c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182"/>
      <c r="EH11" s="36"/>
      <c r="EI11" s="380"/>
      <c r="EJ11" s="381"/>
      <c r="EK11" s="381"/>
      <c r="EL11" s="382"/>
      <c r="EM11" s="3" t="s">
        <v>530</v>
      </c>
      <c r="EN11" s="105">
        <f t="shared" si="23"/>
        <v>32</v>
      </c>
      <c r="EO11" s="10">
        <f t="shared" si="23"/>
        <v>17</v>
      </c>
      <c r="EP11" s="10">
        <f t="shared" si="23"/>
        <v>15</v>
      </c>
      <c r="EQ11" s="178">
        <f t="shared" si="24"/>
        <v>1</v>
      </c>
      <c r="ER11" s="36">
        <v>0</v>
      </c>
      <c r="ES11" s="36">
        <v>1</v>
      </c>
      <c r="ET11" s="178">
        <f t="shared" si="25"/>
        <v>31</v>
      </c>
      <c r="EU11" s="36">
        <v>17</v>
      </c>
      <c r="EV11" s="190">
        <v>14</v>
      </c>
      <c r="EW11" s="3" t="s">
        <v>530</v>
      </c>
      <c r="EX11" s="105">
        <f t="shared" si="26"/>
        <v>32</v>
      </c>
      <c r="EY11" s="36">
        <v>1</v>
      </c>
      <c r="EZ11" s="146">
        <v>26</v>
      </c>
      <c r="FA11" s="146">
        <v>5</v>
      </c>
      <c r="FB11" s="105">
        <f t="shared" si="27"/>
        <v>32</v>
      </c>
      <c r="FC11" s="36">
        <v>0</v>
      </c>
      <c r="FD11" s="36">
        <v>32</v>
      </c>
      <c r="FE11" s="36">
        <v>0</v>
      </c>
      <c r="FF11" s="11"/>
      <c r="FG11" s="3" t="s">
        <v>530</v>
      </c>
      <c r="FH11" s="10">
        <f t="shared" si="8"/>
        <v>0</v>
      </c>
      <c r="FI11" s="10">
        <f t="shared" si="8"/>
        <v>0</v>
      </c>
      <c r="FJ11" s="10">
        <f t="shared" si="8"/>
        <v>0</v>
      </c>
      <c r="FK11" s="10">
        <f t="shared" si="9"/>
        <v>0</v>
      </c>
      <c r="FL11" s="36"/>
      <c r="FM11" s="36"/>
      <c r="FN11" s="10">
        <f t="shared" si="10"/>
        <v>0</v>
      </c>
      <c r="FO11" s="36"/>
      <c r="FP11" s="182"/>
      <c r="FQ11" s="10">
        <f t="shared" si="11"/>
        <v>0</v>
      </c>
      <c r="FR11" s="201"/>
      <c r="FS11" s="202"/>
      <c r="FT11" s="479" t="s">
        <v>180</v>
      </c>
      <c r="FU11" s="480"/>
      <c r="FV11" s="480"/>
      <c r="FW11" s="481"/>
      <c r="FX11" s="3" t="s">
        <v>530</v>
      </c>
      <c r="FY11" s="10">
        <f t="shared" si="12"/>
        <v>0</v>
      </c>
      <c r="FZ11" s="10">
        <f t="shared" si="12"/>
        <v>0</v>
      </c>
      <c r="GA11" s="10">
        <f t="shared" si="12"/>
        <v>0</v>
      </c>
      <c r="GB11" s="10">
        <f t="shared" si="13"/>
        <v>0</v>
      </c>
      <c r="GC11" s="36"/>
      <c r="GD11" s="36"/>
      <c r="GE11" s="10">
        <f t="shared" si="14"/>
        <v>0</v>
      </c>
      <c r="GF11" s="36"/>
      <c r="GG11" s="182"/>
      <c r="GH11" s="10">
        <f t="shared" si="15"/>
        <v>0</v>
      </c>
      <c r="GI11" s="201"/>
      <c r="GJ11" s="202"/>
      <c r="GK11" s="479" t="s">
        <v>180</v>
      </c>
      <c r="GL11" s="480"/>
      <c r="GM11" s="480"/>
      <c r="GN11" s="481"/>
    </row>
    <row r="12" spans="1:196" ht="39.6" customHeight="1">
      <c r="A12" s="3" t="s">
        <v>531</v>
      </c>
      <c r="B12" s="10">
        <f t="shared" si="16"/>
        <v>1604</v>
      </c>
      <c r="C12" s="315">
        <v>45</v>
      </c>
      <c r="D12" s="11">
        <v>60</v>
      </c>
      <c r="E12" s="11">
        <v>144</v>
      </c>
      <c r="F12" s="11">
        <v>60</v>
      </c>
      <c r="G12" s="11">
        <v>44</v>
      </c>
      <c r="H12" s="11">
        <v>301</v>
      </c>
      <c r="I12" s="11">
        <v>540</v>
      </c>
      <c r="J12" s="11"/>
      <c r="K12" s="11"/>
      <c r="L12" s="11">
        <v>410</v>
      </c>
      <c r="M12" s="11"/>
      <c r="N12" s="3" t="s">
        <v>531</v>
      </c>
      <c r="O12" s="10">
        <f t="shared" si="17"/>
        <v>98</v>
      </c>
      <c r="P12" s="36"/>
      <c r="Q12" s="36"/>
      <c r="R12" s="36"/>
      <c r="S12" s="36">
        <v>30</v>
      </c>
      <c r="T12" s="36"/>
      <c r="U12" s="36">
        <v>68</v>
      </c>
      <c r="V12" s="36"/>
      <c r="W12" s="36"/>
      <c r="X12" s="36"/>
      <c r="Y12" s="36"/>
      <c r="Z12" s="36"/>
      <c r="AA12" s="3" t="s">
        <v>531</v>
      </c>
      <c r="AB12" s="96">
        <f t="shared" si="18"/>
        <v>0</v>
      </c>
      <c r="AC12" s="11"/>
      <c r="AD12" s="11"/>
      <c r="AE12" s="430"/>
      <c r="AF12" s="431"/>
      <c r="AG12" s="430"/>
      <c r="AH12" s="431"/>
      <c r="AI12" s="11"/>
      <c r="AJ12" s="11"/>
      <c r="AK12" s="11"/>
      <c r="AL12" s="11"/>
      <c r="AM12" s="430"/>
      <c r="AN12" s="431"/>
      <c r="AO12" s="430"/>
      <c r="AP12" s="431"/>
      <c r="AQ12" s="430"/>
      <c r="AR12" s="431"/>
      <c r="AS12" s="11"/>
      <c r="AT12" s="11"/>
      <c r="AU12" s="11"/>
      <c r="AV12" s="3" t="s">
        <v>531</v>
      </c>
      <c r="AW12" s="16">
        <f t="shared" si="28"/>
        <v>234445</v>
      </c>
      <c r="AX12" s="301"/>
      <c r="AY12" s="289"/>
      <c r="AZ12" s="436"/>
      <c r="BA12" s="354"/>
      <c r="BB12" s="353"/>
      <c r="BC12" s="354"/>
      <c r="BD12" s="11"/>
      <c r="BE12" s="11"/>
      <c r="BF12" s="11"/>
      <c r="BG12" s="11"/>
      <c r="BH12" s="36"/>
      <c r="BI12" s="353">
        <v>91112</v>
      </c>
      <c r="BJ12" s="354"/>
      <c r="BK12" s="353"/>
      <c r="BL12" s="354"/>
      <c r="BM12" s="353">
        <v>143333</v>
      </c>
      <c r="BN12" s="354"/>
      <c r="BO12" s="11"/>
      <c r="BP12" s="11"/>
      <c r="BQ12" s="3" t="s">
        <v>531</v>
      </c>
      <c r="BR12" s="16">
        <f t="shared" si="19"/>
        <v>0</v>
      </c>
      <c r="BS12" s="303"/>
      <c r="BT12" s="62"/>
      <c r="BU12" s="428"/>
      <c r="BV12" s="429"/>
      <c r="BW12" s="435"/>
      <c r="BX12" s="434"/>
      <c r="BY12" s="62"/>
      <c r="BZ12" s="62"/>
      <c r="CA12" s="62"/>
      <c r="CB12" s="62"/>
      <c r="CC12" s="428"/>
      <c r="CD12" s="434"/>
      <c r="CE12" s="428"/>
      <c r="CF12" s="434"/>
      <c r="CG12" s="428"/>
      <c r="CH12" s="434"/>
      <c r="CI12" s="62"/>
      <c r="CJ12" s="62"/>
      <c r="CK12" s="3" t="s">
        <v>531</v>
      </c>
      <c r="CL12" s="10">
        <f t="shared" si="20"/>
        <v>618</v>
      </c>
      <c r="CM12" s="36"/>
      <c r="CN12" s="36">
        <v>26</v>
      </c>
      <c r="CO12" s="36">
        <v>22</v>
      </c>
      <c r="CP12" s="36">
        <v>20</v>
      </c>
      <c r="CQ12" s="36"/>
      <c r="CR12" s="36">
        <v>100</v>
      </c>
      <c r="CS12" s="36"/>
      <c r="CT12" s="36">
        <v>450</v>
      </c>
      <c r="CU12" s="36"/>
      <c r="CV12" s="36"/>
      <c r="CW12" s="11"/>
      <c r="CX12" s="3" t="s">
        <v>531</v>
      </c>
      <c r="CY12" s="10">
        <f t="shared" si="29"/>
        <v>0</v>
      </c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11"/>
      <c r="DK12" s="3" t="s">
        <v>531</v>
      </c>
      <c r="DL12" s="10">
        <f t="shared" si="21"/>
        <v>0</v>
      </c>
      <c r="DM12" s="36"/>
      <c r="DN12" s="36"/>
      <c r="DO12" s="36"/>
      <c r="DP12" s="36"/>
      <c r="DQ12" s="36"/>
      <c r="DR12" s="36"/>
      <c r="DS12" s="36"/>
      <c r="DT12" s="36"/>
      <c r="DU12" s="3" t="s">
        <v>531</v>
      </c>
      <c r="DV12" s="87">
        <f t="shared" si="22"/>
        <v>0</v>
      </c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182"/>
      <c r="EH12" s="36"/>
      <c r="EI12" s="380"/>
      <c r="EJ12" s="381"/>
      <c r="EK12" s="381"/>
      <c r="EL12" s="382"/>
      <c r="EM12" s="3" t="s">
        <v>531</v>
      </c>
      <c r="EN12" s="10">
        <f t="shared" si="23"/>
        <v>3</v>
      </c>
      <c r="EO12" s="10">
        <f t="shared" si="23"/>
        <v>0</v>
      </c>
      <c r="EP12" s="10">
        <f t="shared" si="23"/>
        <v>3</v>
      </c>
      <c r="EQ12" s="10">
        <f t="shared" si="24"/>
        <v>0</v>
      </c>
      <c r="ER12" s="36">
        <v>0</v>
      </c>
      <c r="ES12" s="36">
        <v>0</v>
      </c>
      <c r="ET12" s="10">
        <f t="shared" si="25"/>
        <v>3</v>
      </c>
      <c r="EU12" s="36">
        <v>0</v>
      </c>
      <c r="EV12" s="190">
        <v>3</v>
      </c>
      <c r="EW12" s="3" t="s">
        <v>531</v>
      </c>
      <c r="EX12" s="63">
        <f t="shared" si="26"/>
        <v>3</v>
      </c>
      <c r="EY12" s="36">
        <v>1</v>
      </c>
      <c r="EZ12" s="146">
        <v>2</v>
      </c>
      <c r="FA12" s="146">
        <v>0</v>
      </c>
      <c r="FB12" s="10">
        <f t="shared" si="27"/>
        <v>3</v>
      </c>
      <c r="FC12" s="36">
        <v>0</v>
      </c>
      <c r="FD12" s="36">
        <v>3</v>
      </c>
      <c r="FE12" s="36">
        <v>0</v>
      </c>
      <c r="FF12" s="11"/>
      <c r="FG12" s="3" t="s">
        <v>531</v>
      </c>
      <c r="FH12" s="10">
        <f t="shared" si="8"/>
        <v>0</v>
      </c>
      <c r="FI12" s="10">
        <f t="shared" si="8"/>
        <v>0</v>
      </c>
      <c r="FJ12" s="10">
        <f t="shared" si="8"/>
        <v>0</v>
      </c>
      <c r="FK12" s="10">
        <f t="shared" si="9"/>
        <v>0</v>
      </c>
      <c r="FL12" s="36"/>
      <c r="FM12" s="36"/>
      <c r="FN12" s="10">
        <f t="shared" si="10"/>
        <v>0</v>
      </c>
      <c r="FO12" s="36"/>
      <c r="FP12" s="182"/>
      <c r="FQ12" s="10">
        <f t="shared" si="11"/>
        <v>0</v>
      </c>
      <c r="FR12" s="201"/>
      <c r="FS12" s="202"/>
      <c r="FT12" s="479" t="s">
        <v>180</v>
      </c>
      <c r="FU12" s="480"/>
      <c r="FV12" s="480"/>
      <c r="FW12" s="481"/>
      <c r="FX12" s="3" t="s">
        <v>531</v>
      </c>
      <c r="FY12" s="10">
        <f t="shared" si="12"/>
        <v>0</v>
      </c>
      <c r="FZ12" s="10">
        <f t="shared" si="12"/>
        <v>0</v>
      </c>
      <c r="GA12" s="10">
        <f t="shared" si="12"/>
        <v>0</v>
      </c>
      <c r="GB12" s="10">
        <f t="shared" si="13"/>
        <v>0</v>
      </c>
      <c r="GC12" s="36"/>
      <c r="GD12" s="36"/>
      <c r="GE12" s="10">
        <f t="shared" si="14"/>
        <v>0</v>
      </c>
      <c r="GF12" s="36"/>
      <c r="GG12" s="182"/>
      <c r="GH12" s="10">
        <f t="shared" si="15"/>
        <v>0</v>
      </c>
      <c r="GI12" s="201"/>
      <c r="GJ12" s="202"/>
      <c r="GK12" s="479" t="s">
        <v>180</v>
      </c>
      <c r="GL12" s="480"/>
      <c r="GM12" s="480"/>
      <c r="GN12" s="481"/>
    </row>
    <row r="13" spans="1:196" ht="39.6" customHeight="1">
      <c r="A13" s="3" t="s">
        <v>532</v>
      </c>
      <c r="B13" s="96">
        <f t="shared" si="16"/>
        <v>2209</v>
      </c>
      <c r="C13" s="11">
        <v>92</v>
      </c>
      <c r="D13" s="11">
        <v>165</v>
      </c>
      <c r="E13" s="11">
        <v>235</v>
      </c>
      <c r="F13" s="11">
        <v>133</v>
      </c>
      <c r="G13" s="11">
        <v>145</v>
      </c>
      <c r="H13" s="11">
        <v>656</v>
      </c>
      <c r="I13" s="11">
        <v>311</v>
      </c>
      <c r="J13" s="11">
        <v>472</v>
      </c>
      <c r="K13" s="36"/>
      <c r="L13" s="36"/>
      <c r="M13" s="11"/>
      <c r="N13" s="3" t="s">
        <v>532</v>
      </c>
      <c r="O13" s="96">
        <f t="shared" si="17"/>
        <v>3</v>
      </c>
      <c r="P13" s="36">
        <v>3</v>
      </c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" t="s">
        <v>532</v>
      </c>
      <c r="AB13" s="10">
        <f t="shared" si="18"/>
        <v>533</v>
      </c>
      <c r="AC13" s="11"/>
      <c r="AD13" s="11"/>
      <c r="AE13" s="430"/>
      <c r="AF13" s="431"/>
      <c r="AG13" s="430"/>
      <c r="AH13" s="431"/>
      <c r="AI13" s="11"/>
      <c r="AJ13" s="11"/>
      <c r="AK13" s="11"/>
      <c r="AL13" s="11"/>
      <c r="AM13" s="430">
        <v>533</v>
      </c>
      <c r="AN13" s="431"/>
      <c r="AO13" s="430"/>
      <c r="AP13" s="431"/>
      <c r="AQ13" s="430"/>
      <c r="AR13" s="431"/>
      <c r="AS13" s="11"/>
      <c r="AT13" s="11"/>
      <c r="AU13" s="11"/>
      <c r="AV13" s="3" t="s">
        <v>532</v>
      </c>
      <c r="AW13" s="16">
        <f t="shared" si="28"/>
        <v>139000</v>
      </c>
      <c r="AX13" s="301"/>
      <c r="AY13" s="289"/>
      <c r="AZ13" s="436"/>
      <c r="BA13" s="354"/>
      <c r="BB13" s="353"/>
      <c r="BC13" s="354"/>
      <c r="BD13" s="36"/>
      <c r="BE13" s="36"/>
      <c r="BF13" s="36"/>
      <c r="BG13" s="36"/>
      <c r="BH13" s="36"/>
      <c r="BI13" s="340">
        <v>32000</v>
      </c>
      <c r="BJ13" s="341"/>
      <c r="BK13" s="340">
        <v>40000</v>
      </c>
      <c r="BL13" s="341"/>
      <c r="BM13" s="340">
        <v>67000</v>
      </c>
      <c r="BN13" s="341"/>
      <c r="BO13" s="11"/>
      <c r="BP13" s="11"/>
      <c r="BQ13" s="3" t="s">
        <v>532</v>
      </c>
      <c r="BR13" s="16">
        <f t="shared" si="19"/>
        <v>11000</v>
      </c>
      <c r="BS13" s="304"/>
      <c r="BT13" s="146"/>
      <c r="BU13" s="432"/>
      <c r="BV13" s="433"/>
      <c r="BW13" s="435"/>
      <c r="BX13" s="434"/>
      <c r="BY13" s="62"/>
      <c r="BZ13" s="62"/>
      <c r="CA13" s="62"/>
      <c r="CB13" s="62"/>
      <c r="CC13" s="428"/>
      <c r="CD13" s="434"/>
      <c r="CE13" s="428"/>
      <c r="CF13" s="434"/>
      <c r="CG13" s="428">
        <v>11000</v>
      </c>
      <c r="CH13" s="434"/>
      <c r="CI13" s="62"/>
      <c r="CJ13" s="62"/>
      <c r="CK13" s="3" t="s">
        <v>532</v>
      </c>
      <c r="CL13" s="96">
        <f t="shared" si="20"/>
        <v>3410</v>
      </c>
      <c r="CM13" s="36"/>
      <c r="CN13" s="36"/>
      <c r="CO13" s="36"/>
      <c r="CP13" s="36"/>
      <c r="CQ13" s="36"/>
      <c r="CR13" s="36">
        <v>60</v>
      </c>
      <c r="CS13" s="36">
        <v>850</v>
      </c>
      <c r="CT13" s="36">
        <v>1400</v>
      </c>
      <c r="CU13" s="36"/>
      <c r="CV13" s="36">
        <v>1100</v>
      </c>
      <c r="CW13" s="11"/>
      <c r="CX13" s="3" t="s">
        <v>532</v>
      </c>
      <c r="CY13" s="10">
        <f t="shared" si="29"/>
        <v>0</v>
      </c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11"/>
      <c r="DK13" s="3" t="s">
        <v>532</v>
      </c>
      <c r="DL13" s="10">
        <f t="shared" si="21"/>
        <v>34</v>
      </c>
      <c r="DM13" s="36"/>
      <c r="DN13" s="36">
        <v>34</v>
      </c>
      <c r="DO13" s="36"/>
      <c r="DP13" s="36"/>
      <c r="DQ13" s="36"/>
      <c r="DR13" s="36"/>
      <c r="DS13" s="36"/>
      <c r="DT13" s="36"/>
      <c r="DU13" s="3" t="s">
        <v>532</v>
      </c>
      <c r="DV13" s="96">
        <f t="shared" si="22"/>
        <v>0</v>
      </c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182"/>
      <c r="EH13" s="36"/>
      <c r="EI13" s="380"/>
      <c r="EJ13" s="381"/>
      <c r="EK13" s="381"/>
      <c r="EL13" s="382"/>
      <c r="EM13" s="3" t="s">
        <v>532</v>
      </c>
      <c r="EN13" s="94">
        <f t="shared" si="23"/>
        <v>13</v>
      </c>
      <c r="EO13" s="10">
        <f t="shared" si="23"/>
        <v>5</v>
      </c>
      <c r="EP13" s="10">
        <f t="shared" si="23"/>
        <v>8</v>
      </c>
      <c r="EQ13" s="10">
        <f t="shared" si="24"/>
        <v>5</v>
      </c>
      <c r="ER13" s="36">
        <v>2</v>
      </c>
      <c r="ES13" s="36">
        <v>3</v>
      </c>
      <c r="ET13" s="10">
        <f t="shared" si="25"/>
        <v>8</v>
      </c>
      <c r="EU13" s="36">
        <v>3</v>
      </c>
      <c r="EV13" s="190">
        <v>5</v>
      </c>
      <c r="EW13" s="3" t="s">
        <v>532</v>
      </c>
      <c r="EX13" s="94">
        <f t="shared" si="26"/>
        <v>13</v>
      </c>
      <c r="EY13" s="36">
        <v>9</v>
      </c>
      <c r="EZ13" s="146">
        <v>4</v>
      </c>
      <c r="FA13" s="146">
        <v>0</v>
      </c>
      <c r="FB13" s="94">
        <f t="shared" si="27"/>
        <v>13</v>
      </c>
      <c r="FC13" s="36">
        <v>0</v>
      </c>
      <c r="FD13" s="36">
        <v>13</v>
      </c>
      <c r="FE13" s="36">
        <v>0</v>
      </c>
      <c r="FF13" s="11"/>
      <c r="FG13" s="3" t="s">
        <v>532</v>
      </c>
      <c r="FH13" s="96">
        <f t="shared" si="8"/>
        <v>0</v>
      </c>
      <c r="FI13" s="10">
        <f t="shared" si="8"/>
        <v>0</v>
      </c>
      <c r="FJ13" s="10">
        <f t="shared" si="8"/>
        <v>0</v>
      </c>
      <c r="FK13" s="10">
        <f t="shared" si="9"/>
        <v>0</v>
      </c>
      <c r="FL13" s="36"/>
      <c r="FM13" s="36"/>
      <c r="FN13" s="10">
        <f t="shared" si="10"/>
        <v>0</v>
      </c>
      <c r="FO13" s="36"/>
      <c r="FP13" s="182"/>
      <c r="FQ13" s="10">
        <f t="shared" si="11"/>
        <v>0</v>
      </c>
      <c r="FR13" s="201"/>
      <c r="FS13" s="202"/>
      <c r="FT13" s="479" t="s">
        <v>180</v>
      </c>
      <c r="FU13" s="480"/>
      <c r="FV13" s="480"/>
      <c r="FW13" s="481"/>
      <c r="FX13" s="3" t="s">
        <v>532</v>
      </c>
      <c r="FY13" s="96">
        <f t="shared" si="12"/>
        <v>0</v>
      </c>
      <c r="FZ13" s="10">
        <f t="shared" si="12"/>
        <v>0</v>
      </c>
      <c r="GA13" s="10">
        <f t="shared" si="12"/>
        <v>0</v>
      </c>
      <c r="GB13" s="10">
        <f t="shared" si="13"/>
        <v>0</v>
      </c>
      <c r="GC13" s="36"/>
      <c r="GD13" s="36"/>
      <c r="GE13" s="10">
        <f t="shared" si="14"/>
        <v>0</v>
      </c>
      <c r="GF13" s="36"/>
      <c r="GG13" s="182"/>
      <c r="GH13" s="10">
        <f t="shared" si="15"/>
        <v>0</v>
      </c>
      <c r="GI13" s="201"/>
      <c r="GJ13" s="202"/>
      <c r="GK13" s="479" t="s">
        <v>180</v>
      </c>
      <c r="GL13" s="480"/>
      <c r="GM13" s="480"/>
      <c r="GN13" s="481"/>
    </row>
    <row r="14" spans="1:196" ht="39.6" customHeight="1">
      <c r="A14" s="3" t="s">
        <v>533</v>
      </c>
      <c r="B14" s="10">
        <f t="shared" si="16"/>
        <v>4694</v>
      </c>
      <c r="C14" s="11">
        <v>82</v>
      </c>
      <c r="D14" s="11">
        <v>175</v>
      </c>
      <c r="E14" s="11">
        <v>181</v>
      </c>
      <c r="F14" s="11">
        <v>206</v>
      </c>
      <c r="G14" s="11">
        <v>370</v>
      </c>
      <c r="H14" s="11">
        <v>1832</v>
      </c>
      <c r="I14" s="11">
        <v>1597</v>
      </c>
      <c r="J14" s="11">
        <v>251</v>
      </c>
      <c r="K14" s="11"/>
      <c r="L14" s="11"/>
      <c r="M14" s="11"/>
      <c r="N14" s="3" t="s">
        <v>533</v>
      </c>
      <c r="O14" s="10">
        <f t="shared" si="17"/>
        <v>0</v>
      </c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" t="s">
        <v>533</v>
      </c>
      <c r="AB14" s="10">
        <f t="shared" si="18"/>
        <v>0</v>
      </c>
      <c r="AC14" s="11"/>
      <c r="AD14" s="11"/>
      <c r="AE14" s="430"/>
      <c r="AF14" s="431"/>
      <c r="AG14" s="430"/>
      <c r="AH14" s="431"/>
      <c r="AI14" s="11"/>
      <c r="AJ14" s="11"/>
      <c r="AK14" s="11"/>
      <c r="AL14" s="11"/>
      <c r="AM14" s="430"/>
      <c r="AN14" s="431"/>
      <c r="AO14" s="430"/>
      <c r="AP14" s="431"/>
      <c r="AQ14" s="430"/>
      <c r="AR14" s="431"/>
      <c r="AS14" s="11"/>
      <c r="AT14" s="11"/>
      <c r="AU14" s="11"/>
      <c r="AV14" s="3" t="s">
        <v>533</v>
      </c>
      <c r="AW14" s="16">
        <f t="shared" si="28"/>
        <v>0</v>
      </c>
      <c r="AX14" s="301"/>
      <c r="AY14" s="289"/>
      <c r="AZ14" s="436"/>
      <c r="BA14" s="354"/>
      <c r="BB14" s="353"/>
      <c r="BC14" s="354"/>
      <c r="BD14" s="11"/>
      <c r="BE14" s="11"/>
      <c r="BF14" s="11"/>
      <c r="BG14" s="11"/>
      <c r="BH14" s="11"/>
      <c r="BI14" s="353"/>
      <c r="BJ14" s="354"/>
      <c r="BK14" s="353"/>
      <c r="BL14" s="354"/>
      <c r="BM14" s="353"/>
      <c r="BN14" s="354"/>
      <c r="BO14" s="11"/>
      <c r="BP14" s="11"/>
      <c r="BQ14" s="3" t="s">
        <v>533</v>
      </c>
      <c r="BR14" s="16">
        <f t="shared" si="19"/>
        <v>0</v>
      </c>
      <c r="BS14" s="303"/>
      <c r="BT14" s="62"/>
      <c r="BU14" s="428"/>
      <c r="BV14" s="429"/>
      <c r="BW14" s="435"/>
      <c r="BX14" s="434"/>
      <c r="BY14" s="62"/>
      <c r="BZ14" s="62"/>
      <c r="CA14" s="62"/>
      <c r="CB14" s="62"/>
      <c r="CC14" s="428"/>
      <c r="CD14" s="434"/>
      <c r="CE14" s="428"/>
      <c r="CF14" s="434"/>
      <c r="CG14" s="428"/>
      <c r="CH14" s="434"/>
      <c r="CI14" s="62"/>
      <c r="CJ14" s="62"/>
      <c r="CK14" s="3" t="s">
        <v>533</v>
      </c>
      <c r="CL14" s="10">
        <f t="shared" si="20"/>
        <v>1587</v>
      </c>
      <c r="CM14" s="36">
        <v>1</v>
      </c>
      <c r="CN14" s="36"/>
      <c r="CO14" s="36"/>
      <c r="CP14" s="36"/>
      <c r="CQ14" s="36"/>
      <c r="CR14" s="36">
        <v>50</v>
      </c>
      <c r="CS14" s="36">
        <v>736</v>
      </c>
      <c r="CT14" s="36">
        <v>300</v>
      </c>
      <c r="CU14" s="36">
        <v>500</v>
      </c>
      <c r="CV14" s="36"/>
      <c r="CW14" s="11"/>
      <c r="CX14" s="3" t="s">
        <v>533</v>
      </c>
      <c r="CY14" s="10">
        <f t="shared" si="29"/>
        <v>0</v>
      </c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11"/>
      <c r="DK14" s="3" t="s">
        <v>533</v>
      </c>
      <c r="DL14" s="10">
        <f t="shared" si="21"/>
        <v>0</v>
      </c>
      <c r="DM14" s="36"/>
      <c r="DN14" s="36"/>
      <c r="DO14" s="36"/>
      <c r="DP14" s="36"/>
      <c r="DQ14" s="36"/>
      <c r="DR14" s="36"/>
      <c r="DS14" s="36"/>
      <c r="DT14" s="36"/>
      <c r="DU14" s="3" t="s">
        <v>533</v>
      </c>
      <c r="DV14" s="10">
        <f t="shared" si="22"/>
        <v>0</v>
      </c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182"/>
      <c r="EH14" s="36"/>
      <c r="EI14" s="380"/>
      <c r="EJ14" s="381"/>
      <c r="EK14" s="381"/>
      <c r="EL14" s="382"/>
      <c r="EM14" s="3" t="s">
        <v>533</v>
      </c>
      <c r="EN14" s="10">
        <f t="shared" si="23"/>
        <v>50</v>
      </c>
      <c r="EO14" s="10">
        <f t="shared" si="23"/>
        <v>21</v>
      </c>
      <c r="EP14" s="10">
        <f t="shared" si="23"/>
        <v>29</v>
      </c>
      <c r="EQ14" s="10">
        <f t="shared" si="24"/>
        <v>10</v>
      </c>
      <c r="ER14" s="36">
        <v>5</v>
      </c>
      <c r="ES14" s="36">
        <v>5</v>
      </c>
      <c r="ET14" s="10">
        <f t="shared" si="25"/>
        <v>40</v>
      </c>
      <c r="EU14" s="36">
        <v>16</v>
      </c>
      <c r="EV14" s="190">
        <v>24</v>
      </c>
      <c r="EW14" s="3" t="s">
        <v>533</v>
      </c>
      <c r="EX14" s="63">
        <f t="shared" si="26"/>
        <v>50</v>
      </c>
      <c r="EY14" s="36">
        <v>16</v>
      </c>
      <c r="EZ14" s="146">
        <v>28</v>
      </c>
      <c r="FA14" s="146">
        <v>6</v>
      </c>
      <c r="FB14" s="10">
        <f t="shared" si="27"/>
        <v>50</v>
      </c>
      <c r="FC14" s="36">
        <v>0</v>
      </c>
      <c r="FD14" s="36">
        <v>50</v>
      </c>
      <c r="FE14" s="36">
        <v>0</v>
      </c>
      <c r="FF14" s="11"/>
      <c r="FG14" s="3" t="s">
        <v>533</v>
      </c>
      <c r="FH14" s="10">
        <f t="shared" si="8"/>
        <v>0</v>
      </c>
      <c r="FI14" s="10">
        <f t="shared" si="8"/>
        <v>0</v>
      </c>
      <c r="FJ14" s="10">
        <f t="shared" si="8"/>
        <v>0</v>
      </c>
      <c r="FK14" s="10">
        <f t="shared" si="9"/>
        <v>0</v>
      </c>
      <c r="FL14" s="36"/>
      <c r="FM14" s="36"/>
      <c r="FN14" s="10">
        <f t="shared" si="10"/>
        <v>0</v>
      </c>
      <c r="FO14" s="36"/>
      <c r="FP14" s="182"/>
      <c r="FQ14" s="10">
        <f t="shared" si="11"/>
        <v>0</v>
      </c>
      <c r="FR14" s="201"/>
      <c r="FS14" s="202"/>
      <c r="FT14" s="479"/>
      <c r="FU14" s="480"/>
      <c r="FV14" s="480"/>
      <c r="FW14" s="481"/>
      <c r="FX14" s="3" t="s">
        <v>533</v>
      </c>
      <c r="FY14" s="10">
        <f t="shared" si="12"/>
        <v>0</v>
      </c>
      <c r="FZ14" s="10">
        <f t="shared" si="12"/>
        <v>0</v>
      </c>
      <c r="GA14" s="10">
        <f t="shared" si="12"/>
        <v>0</v>
      </c>
      <c r="GB14" s="10">
        <f t="shared" si="13"/>
        <v>0</v>
      </c>
      <c r="GC14" s="36"/>
      <c r="GD14" s="36"/>
      <c r="GE14" s="10">
        <f t="shared" si="14"/>
        <v>0</v>
      </c>
      <c r="GF14" s="36"/>
      <c r="GG14" s="182"/>
      <c r="GH14" s="10">
        <f t="shared" si="15"/>
        <v>0</v>
      </c>
      <c r="GI14" s="201"/>
      <c r="GJ14" s="202"/>
      <c r="GK14" s="479" t="s">
        <v>180</v>
      </c>
      <c r="GL14" s="480"/>
      <c r="GM14" s="480"/>
      <c r="GN14" s="481"/>
    </row>
    <row r="15" spans="1:196" ht="39.6" customHeight="1">
      <c r="A15" s="3" t="s">
        <v>534</v>
      </c>
      <c r="B15" s="10">
        <f t="shared" si="16"/>
        <v>1013</v>
      </c>
      <c r="C15" s="11">
        <v>43</v>
      </c>
      <c r="D15" s="11">
        <v>82</v>
      </c>
      <c r="E15" s="11">
        <v>101</v>
      </c>
      <c r="F15" s="11">
        <v>68</v>
      </c>
      <c r="G15" s="11">
        <v>136</v>
      </c>
      <c r="H15" s="11">
        <v>479</v>
      </c>
      <c r="I15" s="11">
        <v>104</v>
      </c>
      <c r="J15" s="11"/>
      <c r="K15" s="11"/>
      <c r="L15" s="11"/>
      <c r="M15" s="11"/>
      <c r="N15" s="3" t="s">
        <v>534</v>
      </c>
      <c r="O15" s="10">
        <f t="shared" si="17"/>
        <v>0</v>
      </c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" t="s">
        <v>534</v>
      </c>
      <c r="AB15" s="10">
        <f t="shared" si="18"/>
        <v>1664</v>
      </c>
      <c r="AC15" s="36"/>
      <c r="AD15" s="11"/>
      <c r="AE15" s="430"/>
      <c r="AF15" s="431"/>
      <c r="AG15" s="430"/>
      <c r="AH15" s="431"/>
      <c r="AI15" s="11"/>
      <c r="AJ15" s="11"/>
      <c r="AK15" s="11"/>
      <c r="AL15" s="11"/>
      <c r="AM15" s="430"/>
      <c r="AN15" s="431"/>
      <c r="AO15" s="430">
        <v>1664</v>
      </c>
      <c r="AP15" s="431"/>
      <c r="AQ15" s="430"/>
      <c r="AR15" s="431"/>
      <c r="AS15" s="11"/>
      <c r="AT15" s="11"/>
      <c r="AU15" s="11"/>
      <c r="AV15" s="3" t="s">
        <v>534</v>
      </c>
      <c r="AW15" s="16">
        <f t="shared" si="28"/>
        <v>117500</v>
      </c>
      <c r="AX15" s="301"/>
      <c r="AY15" s="289"/>
      <c r="AZ15" s="436"/>
      <c r="BA15" s="354"/>
      <c r="BB15" s="353"/>
      <c r="BC15" s="354"/>
      <c r="BD15" s="11"/>
      <c r="BE15" s="11"/>
      <c r="BF15" s="11"/>
      <c r="BG15" s="11">
        <v>117500</v>
      </c>
      <c r="BH15" s="11"/>
      <c r="BI15" s="353"/>
      <c r="BJ15" s="354"/>
      <c r="BK15" s="340"/>
      <c r="BL15" s="341"/>
      <c r="BM15" s="340"/>
      <c r="BN15" s="341"/>
      <c r="BO15" s="11"/>
      <c r="BP15" s="11"/>
      <c r="BQ15" s="3" t="s">
        <v>534</v>
      </c>
      <c r="BR15" s="16">
        <f t="shared" si="19"/>
        <v>0</v>
      </c>
      <c r="BS15" s="303"/>
      <c r="BT15" s="62"/>
      <c r="BU15" s="428"/>
      <c r="BV15" s="429"/>
      <c r="BW15" s="435"/>
      <c r="BX15" s="434"/>
      <c r="BY15" s="62"/>
      <c r="BZ15" s="62"/>
      <c r="CA15" s="62"/>
      <c r="CB15" s="62"/>
      <c r="CC15" s="428"/>
      <c r="CD15" s="434"/>
      <c r="CE15" s="428"/>
      <c r="CF15" s="434"/>
      <c r="CG15" s="428"/>
      <c r="CH15" s="434"/>
      <c r="CI15" s="62"/>
      <c r="CJ15" s="62"/>
      <c r="CK15" s="3" t="s">
        <v>534</v>
      </c>
      <c r="CL15" s="10">
        <f t="shared" si="20"/>
        <v>103</v>
      </c>
      <c r="CM15" s="184">
        <v>10</v>
      </c>
      <c r="CN15" s="184">
        <v>43</v>
      </c>
      <c r="CO15" s="184">
        <v>10</v>
      </c>
      <c r="CP15" s="184">
        <v>40</v>
      </c>
      <c r="CQ15" s="184"/>
      <c r="CR15" s="184"/>
      <c r="CS15" s="184"/>
      <c r="CT15" s="184"/>
      <c r="CU15" s="184"/>
      <c r="CV15" s="184"/>
      <c r="CW15" s="11"/>
      <c r="CX15" s="3" t="s">
        <v>534</v>
      </c>
      <c r="CY15" s="10">
        <f t="shared" si="29"/>
        <v>0</v>
      </c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11"/>
      <c r="DK15" s="3" t="s">
        <v>534</v>
      </c>
      <c r="DL15" s="10">
        <f t="shared" si="21"/>
        <v>0</v>
      </c>
      <c r="DM15" s="36"/>
      <c r="DN15" s="36"/>
      <c r="DO15" s="36"/>
      <c r="DP15" s="36"/>
      <c r="DQ15" s="36"/>
      <c r="DR15" s="36"/>
      <c r="DS15" s="36"/>
      <c r="DT15" s="36"/>
      <c r="DU15" s="3" t="s">
        <v>534</v>
      </c>
      <c r="DV15" s="10">
        <f t="shared" si="22"/>
        <v>21</v>
      </c>
      <c r="DW15" s="36">
        <v>6</v>
      </c>
      <c r="DX15" s="36">
        <v>15</v>
      </c>
      <c r="DY15" s="36"/>
      <c r="DZ15" s="36"/>
      <c r="EA15" s="36"/>
      <c r="EB15" s="36"/>
      <c r="EC15" s="36"/>
      <c r="ED15" s="36"/>
      <c r="EE15" s="36"/>
      <c r="EF15" s="36"/>
      <c r="EG15" s="182"/>
      <c r="EH15" s="36"/>
      <c r="EI15" s="380"/>
      <c r="EJ15" s="381"/>
      <c r="EK15" s="381"/>
      <c r="EL15" s="382"/>
      <c r="EM15" s="3" t="s">
        <v>534</v>
      </c>
      <c r="EN15" s="87">
        <f t="shared" si="23"/>
        <v>1775</v>
      </c>
      <c r="EO15" s="10">
        <f t="shared" si="23"/>
        <v>1000</v>
      </c>
      <c r="EP15" s="10">
        <f t="shared" si="23"/>
        <v>775</v>
      </c>
      <c r="EQ15" s="10">
        <f t="shared" si="24"/>
        <v>154</v>
      </c>
      <c r="ER15" s="36">
        <v>90</v>
      </c>
      <c r="ES15" s="36">
        <v>64</v>
      </c>
      <c r="ET15" s="87">
        <f t="shared" si="25"/>
        <v>1621</v>
      </c>
      <c r="EU15" s="36">
        <v>910</v>
      </c>
      <c r="EV15" s="190">
        <v>711</v>
      </c>
      <c r="EW15" s="3" t="s">
        <v>534</v>
      </c>
      <c r="EX15" s="63">
        <f t="shared" si="26"/>
        <v>1775</v>
      </c>
      <c r="EY15" s="36">
        <v>35</v>
      </c>
      <c r="EZ15" s="146">
        <v>73</v>
      </c>
      <c r="FA15" s="146">
        <v>1667</v>
      </c>
      <c r="FB15" s="10">
        <f t="shared" si="27"/>
        <v>1775</v>
      </c>
      <c r="FC15" s="36">
        <v>0</v>
      </c>
      <c r="FD15" s="36">
        <v>130</v>
      </c>
      <c r="FE15" s="36">
        <v>1645</v>
      </c>
      <c r="FF15" s="11"/>
      <c r="FG15" s="3" t="s">
        <v>534</v>
      </c>
      <c r="FH15" s="10">
        <f t="shared" si="8"/>
        <v>0</v>
      </c>
      <c r="FI15" s="10">
        <f t="shared" si="8"/>
        <v>0</v>
      </c>
      <c r="FJ15" s="10">
        <f t="shared" si="8"/>
        <v>0</v>
      </c>
      <c r="FK15" s="10">
        <f t="shared" si="9"/>
        <v>0</v>
      </c>
      <c r="FL15" s="36"/>
      <c r="FM15" s="36"/>
      <c r="FN15" s="10">
        <f t="shared" si="10"/>
        <v>0</v>
      </c>
      <c r="FO15" s="36"/>
      <c r="FP15" s="182"/>
      <c r="FQ15" s="10">
        <f t="shared" si="11"/>
        <v>0</v>
      </c>
      <c r="FR15" s="201"/>
      <c r="FS15" s="202"/>
      <c r="FT15" s="479" t="s">
        <v>180</v>
      </c>
      <c r="FU15" s="480"/>
      <c r="FV15" s="480"/>
      <c r="FW15" s="481"/>
      <c r="FX15" s="3" t="s">
        <v>534</v>
      </c>
      <c r="FY15" s="10">
        <f t="shared" si="12"/>
        <v>0</v>
      </c>
      <c r="FZ15" s="10">
        <f t="shared" si="12"/>
        <v>0</v>
      </c>
      <c r="GA15" s="10">
        <f t="shared" si="12"/>
        <v>0</v>
      </c>
      <c r="GB15" s="10">
        <f t="shared" si="13"/>
        <v>0</v>
      </c>
      <c r="GC15" s="36"/>
      <c r="GD15" s="36"/>
      <c r="GE15" s="10">
        <f t="shared" si="14"/>
        <v>0</v>
      </c>
      <c r="GF15" s="36"/>
      <c r="GG15" s="182"/>
      <c r="GH15" s="10">
        <f t="shared" si="15"/>
        <v>0</v>
      </c>
      <c r="GI15" s="201"/>
      <c r="GJ15" s="202"/>
      <c r="GK15" s="479" t="s">
        <v>180</v>
      </c>
      <c r="GL15" s="480"/>
      <c r="GM15" s="480"/>
      <c r="GN15" s="481"/>
    </row>
    <row r="16" spans="1:196" ht="39.6" customHeight="1">
      <c r="A16" s="3" t="s">
        <v>535</v>
      </c>
      <c r="B16" s="10">
        <f t="shared" si="16"/>
        <v>8349</v>
      </c>
      <c r="C16" s="11">
        <v>222</v>
      </c>
      <c r="D16" s="11">
        <v>475</v>
      </c>
      <c r="E16" s="11">
        <v>589</v>
      </c>
      <c r="F16" s="11">
        <v>524</v>
      </c>
      <c r="G16" s="11">
        <v>536</v>
      </c>
      <c r="H16" s="11">
        <v>2565</v>
      </c>
      <c r="I16" s="11">
        <v>2242</v>
      </c>
      <c r="J16" s="11">
        <v>494</v>
      </c>
      <c r="K16" s="11"/>
      <c r="L16" s="11"/>
      <c r="M16" s="11">
        <v>702</v>
      </c>
      <c r="N16" s="3" t="s">
        <v>535</v>
      </c>
      <c r="O16" s="10">
        <f t="shared" si="17"/>
        <v>0</v>
      </c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" t="s">
        <v>535</v>
      </c>
      <c r="AB16" s="10">
        <f t="shared" si="18"/>
        <v>4580</v>
      </c>
      <c r="AC16" s="11"/>
      <c r="AD16" s="11"/>
      <c r="AE16" s="430"/>
      <c r="AF16" s="431"/>
      <c r="AG16" s="430"/>
      <c r="AH16" s="431"/>
      <c r="AI16" s="11"/>
      <c r="AJ16" s="11"/>
      <c r="AK16" s="11"/>
      <c r="AL16" s="11"/>
      <c r="AM16" s="430">
        <v>909</v>
      </c>
      <c r="AN16" s="431"/>
      <c r="AO16" s="430"/>
      <c r="AP16" s="431"/>
      <c r="AQ16" s="430"/>
      <c r="AR16" s="431"/>
      <c r="AS16" s="11">
        <v>3671</v>
      </c>
      <c r="AT16" s="11"/>
      <c r="AU16" s="11"/>
      <c r="AV16" s="3" t="s">
        <v>535</v>
      </c>
      <c r="AW16" s="16">
        <f t="shared" si="28"/>
        <v>96300</v>
      </c>
      <c r="AX16" s="301"/>
      <c r="AY16" s="289"/>
      <c r="AZ16" s="436"/>
      <c r="BA16" s="354"/>
      <c r="BB16" s="353"/>
      <c r="BC16" s="354"/>
      <c r="BD16" s="11"/>
      <c r="BE16" s="11"/>
      <c r="BF16" s="11"/>
      <c r="BG16" s="11"/>
      <c r="BH16" s="11"/>
      <c r="BI16" s="353"/>
      <c r="BJ16" s="354"/>
      <c r="BK16" s="340"/>
      <c r="BL16" s="341"/>
      <c r="BM16" s="340">
        <v>96300</v>
      </c>
      <c r="BN16" s="341"/>
      <c r="BO16" s="11"/>
      <c r="BP16" s="11"/>
      <c r="BQ16" s="3" t="s">
        <v>535</v>
      </c>
      <c r="BR16" s="16">
        <f t="shared" si="19"/>
        <v>0</v>
      </c>
      <c r="BS16" s="303"/>
      <c r="BT16" s="62"/>
      <c r="BU16" s="428"/>
      <c r="BV16" s="429"/>
      <c r="BW16" s="435"/>
      <c r="BX16" s="434"/>
      <c r="BY16" s="62"/>
      <c r="BZ16" s="62"/>
      <c r="CA16" s="62"/>
      <c r="CB16" s="62"/>
      <c r="CC16" s="428"/>
      <c r="CD16" s="434"/>
      <c r="CE16" s="428"/>
      <c r="CF16" s="434"/>
      <c r="CG16" s="428"/>
      <c r="CH16" s="434"/>
      <c r="CI16" s="62"/>
      <c r="CJ16" s="62"/>
      <c r="CK16" s="3" t="s">
        <v>535</v>
      </c>
      <c r="CL16" s="10">
        <f t="shared" si="20"/>
        <v>5046</v>
      </c>
      <c r="CM16" s="36">
        <v>6</v>
      </c>
      <c r="CN16" s="36">
        <v>24</v>
      </c>
      <c r="CO16" s="36">
        <v>25</v>
      </c>
      <c r="CP16" s="36"/>
      <c r="CQ16" s="36">
        <v>90</v>
      </c>
      <c r="CR16" s="36">
        <v>431</v>
      </c>
      <c r="CS16" s="36">
        <v>760</v>
      </c>
      <c r="CT16" s="36">
        <v>2510</v>
      </c>
      <c r="CU16" s="36"/>
      <c r="CV16" s="36">
        <v>1200</v>
      </c>
      <c r="CW16" s="11"/>
      <c r="CX16" s="3" t="s">
        <v>535</v>
      </c>
      <c r="CY16" s="10">
        <f t="shared" si="29"/>
        <v>0</v>
      </c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11"/>
      <c r="DK16" s="3" t="s">
        <v>535</v>
      </c>
      <c r="DL16" s="10">
        <f t="shared" si="21"/>
        <v>0</v>
      </c>
      <c r="DM16" s="36"/>
      <c r="DN16" s="36"/>
      <c r="DO16" s="36"/>
      <c r="DP16" s="36"/>
      <c r="DQ16" s="36"/>
      <c r="DR16" s="36"/>
      <c r="DS16" s="36"/>
      <c r="DT16" s="36"/>
      <c r="DU16" s="3" t="s">
        <v>535</v>
      </c>
      <c r="DV16" s="10">
        <f t="shared" si="22"/>
        <v>0</v>
      </c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182"/>
      <c r="EH16" s="36"/>
      <c r="EI16" s="380"/>
      <c r="EJ16" s="381"/>
      <c r="EK16" s="381"/>
      <c r="EL16" s="382"/>
      <c r="EM16" s="3" t="s">
        <v>535</v>
      </c>
      <c r="EN16" s="10">
        <f>SUM(EQ16+ET16)</f>
        <v>96</v>
      </c>
      <c r="EO16" s="10">
        <f>SUM(ER16+EU16)</f>
        <v>18</v>
      </c>
      <c r="EP16" s="10">
        <f>SUM(ES16+EV16)</f>
        <v>78</v>
      </c>
      <c r="EQ16" s="10">
        <f>SUM(ER16+ES16)</f>
        <v>26</v>
      </c>
      <c r="ER16" s="36">
        <v>2</v>
      </c>
      <c r="ES16" s="36">
        <v>24</v>
      </c>
      <c r="ET16" s="10">
        <f>SUM(EU16+EV16)</f>
        <v>70</v>
      </c>
      <c r="EU16" s="36">
        <v>16</v>
      </c>
      <c r="EV16" s="190">
        <v>54</v>
      </c>
      <c r="EW16" s="3" t="s">
        <v>535</v>
      </c>
      <c r="EX16" s="96">
        <f t="shared" si="26"/>
        <v>96</v>
      </c>
      <c r="EY16" s="36">
        <v>44</v>
      </c>
      <c r="EZ16" s="146">
        <v>43</v>
      </c>
      <c r="FA16" s="146">
        <v>9</v>
      </c>
      <c r="FB16" s="96">
        <f t="shared" si="27"/>
        <v>96</v>
      </c>
      <c r="FC16" s="36">
        <v>0</v>
      </c>
      <c r="FD16" s="36">
        <v>96</v>
      </c>
      <c r="FE16" s="36">
        <v>0</v>
      </c>
      <c r="FF16" s="11"/>
      <c r="FG16" s="3" t="s">
        <v>535</v>
      </c>
      <c r="FH16" s="96">
        <f t="shared" si="8"/>
        <v>1</v>
      </c>
      <c r="FI16" s="10">
        <f t="shared" si="8"/>
        <v>0</v>
      </c>
      <c r="FJ16" s="10">
        <f t="shared" si="8"/>
        <v>1</v>
      </c>
      <c r="FK16" s="10">
        <f t="shared" si="9"/>
        <v>0</v>
      </c>
      <c r="FL16" s="36"/>
      <c r="FM16" s="36"/>
      <c r="FN16" s="10">
        <f t="shared" si="10"/>
        <v>0</v>
      </c>
      <c r="FO16" s="36"/>
      <c r="FP16" s="182"/>
      <c r="FQ16" s="10">
        <f t="shared" si="11"/>
        <v>1</v>
      </c>
      <c r="FR16" s="201"/>
      <c r="FS16" s="202">
        <v>1</v>
      </c>
      <c r="FT16" s="479" t="s">
        <v>180</v>
      </c>
      <c r="FU16" s="480"/>
      <c r="FV16" s="480"/>
      <c r="FW16" s="481"/>
      <c r="FX16" s="3" t="s">
        <v>535</v>
      </c>
      <c r="FY16" s="96">
        <f t="shared" si="12"/>
        <v>0</v>
      </c>
      <c r="FZ16" s="10">
        <f t="shared" si="12"/>
        <v>0</v>
      </c>
      <c r="GA16" s="10">
        <f t="shared" si="12"/>
        <v>0</v>
      </c>
      <c r="GB16" s="10">
        <f t="shared" si="13"/>
        <v>0</v>
      </c>
      <c r="GC16" s="36"/>
      <c r="GD16" s="36"/>
      <c r="GE16" s="10">
        <f t="shared" si="14"/>
        <v>0</v>
      </c>
      <c r="GF16" s="36"/>
      <c r="GG16" s="182"/>
      <c r="GH16" s="10">
        <f t="shared" si="15"/>
        <v>0</v>
      </c>
      <c r="GI16" s="201"/>
      <c r="GJ16" s="202"/>
      <c r="GK16" s="479"/>
      <c r="GL16" s="480"/>
      <c r="GM16" s="480"/>
      <c r="GN16" s="481"/>
    </row>
    <row r="17" spans="1:196" ht="39.6" customHeight="1">
      <c r="A17" s="3"/>
      <c r="B17" s="10">
        <f t="shared" si="16"/>
        <v>0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3"/>
      <c r="O17" s="96">
        <f t="shared" si="17"/>
        <v>0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"/>
      <c r="AB17" s="94">
        <f t="shared" si="18"/>
        <v>0</v>
      </c>
      <c r="AC17" s="11"/>
      <c r="AD17" s="11"/>
      <c r="AE17" s="430"/>
      <c r="AF17" s="431"/>
      <c r="AG17" s="430"/>
      <c r="AH17" s="431"/>
      <c r="AI17" s="11"/>
      <c r="AJ17" s="11"/>
      <c r="AK17" s="11"/>
      <c r="AL17" s="11"/>
      <c r="AM17" s="430"/>
      <c r="AN17" s="431"/>
      <c r="AO17" s="430"/>
      <c r="AP17" s="431"/>
      <c r="AQ17" s="430"/>
      <c r="AR17" s="431"/>
      <c r="AS17" s="11"/>
      <c r="AT17" s="11"/>
      <c r="AU17" s="11"/>
      <c r="AV17" s="3"/>
      <c r="AW17" s="268">
        <f>SUM(AY17:BP17)</f>
        <v>0</v>
      </c>
      <c r="AX17" s="301"/>
      <c r="AY17" s="289"/>
      <c r="AZ17" s="505"/>
      <c r="BA17" s="341"/>
      <c r="BB17" s="340"/>
      <c r="BC17" s="341"/>
      <c r="BD17" s="36"/>
      <c r="BE17" s="36"/>
      <c r="BF17" s="36"/>
      <c r="BG17" s="11"/>
      <c r="BH17" s="11"/>
      <c r="BI17" s="353"/>
      <c r="BJ17" s="354"/>
      <c r="BK17" s="353"/>
      <c r="BL17" s="354"/>
      <c r="BM17" s="353"/>
      <c r="BN17" s="354"/>
      <c r="BO17" s="11"/>
      <c r="BP17" s="11"/>
      <c r="BQ17" s="3"/>
      <c r="BR17" s="16">
        <f t="shared" si="19"/>
        <v>0</v>
      </c>
      <c r="BS17" s="303"/>
      <c r="BT17" s="62"/>
      <c r="BU17" s="428"/>
      <c r="BV17" s="429"/>
      <c r="BW17" s="435"/>
      <c r="BX17" s="434"/>
      <c r="BY17" s="62"/>
      <c r="BZ17" s="62"/>
      <c r="CA17" s="62"/>
      <c r="CB17" s="62"/>
      <c r="CC17" s="428"/>
      <c r="CD17" s="434"/>
      <c r="CE17" s="428"/>
      <c r="CF17" s="434"/>
      <c r="CG17" s="428"/>
      <c r="CH17" s="434"/>
      <c r="CI17" s="62"/>
      <c r="CJ17" s="62"/>
      <c r="CK17" s="34"/>
      <c r="CL17" s="94">
        <f t="shared" si="20"/>
        <v>0</v>
      </c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11"/>
      <c r="CX17" s="34"/>
      <c r="CY17" s="10">
        <f t="shared" si="29"/>
        <v>0</v>
      </c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34"/>
      <c r="DL17" s="10">
        <f t="shared" si="21"/>
        <v>0</v>
      </c>
      <c r="DM17" s="11"/>
      <c r="DN17" s="11"/>
      <c r="DO17" s="11"/>
      <c r="DP17" s="11"/>
      <c r="DQ17" s="11"/>
      <c r="DR17" s="11"/>
      <c r="DS17" s="11"/>
      <c r="DT17" s="11"/>
      <c r="DU17" s="34"/>
      <c r="DV17" s="96">
        <f t="shared" si="22"/>
        <v>0</v>
      </c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182"/>
      <c r="EH17" s="36"/>
      <c r="EI17" s="380"/>
      <c r="EJ17" s="381"/>
      <c r="EK17" s="381"/>
      <c r="EL17" s="382"/>
      <c r="EM17" s="34"/>
      <c r="EN17" s="10">
        <f t="shared" si="23"/>
        <v>0</v>
      </c>
      <c r="EO17" s="10">
        <f t="shared" si="23"/>
        <v>0</v>
      </c>
      <c r="EP17" s="10">
        <f t="shared" si="23"/>
        <v>0</v>
      </c>
      <c r="EQ17" s="10">
        <f t="shared" si="24"/>
        <v>0</v>
      </c>
      <c r="ER17" s="36"/>
      <c r="ES17" s="36"/>
      <c r="ET17" s="10">
        <f>SUM(EU17+EV17)</f>
        <v>0</v>
      </c>
      <c r="EU17" s="36"/>
      <c r="EV17" s="190"/>
      <c r="EW17" s="34"/>
      <c r="EX17" s="94">
        <f t="shared" si="26"/>
        <v>0</v>
      </c>
      <c r="EY17" s="36"/>
      <c r="EZ17" s="146"/>
      <c r="FA17" s="146"/>
      <c r="FB17" s="94">
        <f t="shared" si="27"/>
        <v>0</v>
      </c>
      <c r="FC17" s="36"/>
      <c r="FD17" s="36"/>
      <c r="FE17" s="36"/>
      <c r="FF17" s="11"/>
      <c r="FG17" s="34"/>
      <c r="FH17" s="10">
        <f t="shared" si="8"/>
        <v>0</v>
      </c>
      <c r="FI17" s="10">
        <f t="shared" si="8"/>
        <v>0</v>
      </c>
      <c r="FJ17" s="10">
        <f t="shared" si="8"/>
        <v>0</v>
      </c>
      <c r="FK17" s="10">
        <f t="shared" si="9"/>
        <v>0</v>
      </c>
      <c r="FL17" s="36"/>
      <c r="FM17" s="36"/>
      <c r="FN17" s="10">
        <f t="shared" si="10"/>
        <v>0</v>
      </c>
      <c r="FO17" s="36"/>
      <c r="FP17" s="182"/>
      <c r="FQ17" s="10">
        <f t="shared" si="11"/>
        <v>0</v>
      </c>
      <c r="FR17" s="201"/>
      <c r="FS17" s="202"/>
      <c r="FT17" s="479" t="s">
        <v>180</v>
      </c>
      <c r="FU17" s="480"/>
      <c r="FV17" s="480"/>
      <c r="FW17" s="481"/>
      <c r="FX17" s="34"/>
      <c r="FY17" s="10">
        <f t="shared" si="12"/>
        <v>0</v>
      </c>
      <c r="FZ17" s="10">
        <f t="shared" si="12"/>
        <v>0</v>
      </c>
      <c r="GA17" s="10">
        <f t="shared" si="12"/>
        <v>0</v>
      </c>
      <c r="GB17" s="10">
        <f t="shared" si="13"/>
        <v>0</v>
      </c>
      <c r="GC17" s="36"/>
      <c r="GD17" s="36"/>
      <c r="GE17" s="10">
        <f t="shared" si="14"/>
        <v>0</v>
      </c>
      <c r="GF17" s="36"/>
      <c r="GG17" s="182"/>
      <c r="GH17" s="10">
        <f t="shared" si="15"/>
        <v>0</v>
      </c>
      <c r="GI17" s="201"/>
      <c r="GJ17" s="202"/>
      <c r="GK17" s="479" t="s">
        <v>180</v>
      </c>
      <c r="GL17" s="480"/>
      <c r="GM17" s="480"/>
      <c r="GN17" s="481"/>
    </row>
    <row r="18" spans="1:196" ht="39.6" customHeight="1">
      <c r="A18" s="3"/>
      <c r="B18" s="10">
        <f t="shared" si="16"/>
        <v>0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3"/>
      <c r="O18" s="99">
        <f t="shared" si="17"/>
        <v>0</v>
      </c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"/>
      <c r="AB18" s="94">
        <f t="shared" si="18"/>
        <v>0</v>
      </c>
      <c r="AC18" s="11"/>
      <c r="AD18" s="11"/>
      <c r="AE18" s="430"/>
      <c r="AF18" s="431"/>
      <c r="AG18" s="430"/>
      <c r="AH18" s="431"/>
      <c r="AI18" s="11"/>
      <c r="AJ18" s="11"/>
      <c r="AK18" s="11"/>
      <c r="AL18" s="11"/>
      <c r="AM18" s="430"/>
      <c r="AN18" s="431"/>
      <c r="AO18" s="430"/>
      <c r="AP18" s="431"/>
      <c r="AQ18" s="430"/>
      <c r="AR18" s="431"/>
      <c r="AS18" s="11"/>
      <c r="AT18" s="11"/>
      <c r="AU18" s="11"/>
      <c r="AV18" s="3"/>
      <c r="AW18" s="16">
        <f>SUM(AY18:BP18)</f>
        <v>0</v>
      </c>
      <c r="AX18" s="301"/>
      <c r="AY18" s="289"/>
      <c r="AZ18" s="436"/>
      <c r="BA18" s="354"/>
      <c r="BB18" s="353"/>
      <c r="BC18" s="354"/>
      <c r="BD18" s="11"/>
      <c r="BE18" s="11"/>
      <c r="BF18" s="11"/>
      <c r="BG18" s="11"/>
      <c r="BH18" s="11"/>
      <c r="BI18" s="353"/>
      <c r="BJ18" s="354"/>
      <c r="BK18" s="353"/>
      <c r="BL18" s="354"/>
      <c r="BM18" s="353"/>
      <c r="BN18" s="354"/>
      <c r="BO18" s="11"/>
      <c r="BP18" s="11"/>
      <c r="BQ18" s="3"/>
      <c r="BR18" s="268">
        <f t="shared" si="19"/>
        <v>0</v>
      </c>
      <c r="BS18" s="303"/>
      <c r="BT18" s="62"/>
      <c r="BU18" s="428"/>
      <c r="BV18" s="429"/>
      <c r="BW18" s="435"/>
      <c r="BX18" s="434"/>
      <c r="BY18" s="62"/>
      <c r="BZ18" s="62"/>
      <c r="CA18" s="62"/>
      <c r="CB18" s="62"/>
      <c r="CC18" s="428"/>
      <c r="CD18" s="434"/>
      <c r="CE18" s="428"/>
      <c r="CF18" s="434"/>
      <c r="CG18" s="428"/>
      <c r="CH18" s="434"/>
      <c r="CI18" s="62"/>
      <c r="CJ18" s="62"/>
      <c r="CK18" s="34"/>
      <c r="CL18" s="10">
        <f t="shared" si="20"/>
        <v>0</v>
      </c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11"/>
      <c r="CX18" s="3"/>
      <c r="CY18" s="10">
        <f t="shared" si="29"/>
        <v>0</v>
      </c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3"/>
      <c r="DL18" s="10">
        <f t="shared" si="21"/>
        <v>0</v>
      </c>
      <c r="DM18" s="11"/>
      <c r="DN18" s="11"/>
      <c r="DO18" s="11"/>
      <c r="DP18" s="11"/>
      <c r="DQ18" s="11"/>
      <c r="DR18" s="11"/>
      <c r="DS18" s="11"/>
      <c r="DT18" s="11"/>
      <c r="DU18" s="3"/>
      <c r="DV18" s="10">
        <f t="shared" si="22"/>
        <v>0</v>
      </c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182"/>
      <c r="EH18" s="36"/>
      <c r="EI18" s="380"/>
      <c r="EJ18" s="381"/>
      <c r="EK18" s="381"/>
      <c r="EL18" s="382"/>
      <c r="EM18" s="3"/>
      <c r="EN18" s="94">
        <f t="shared" si="23"/>
        <v>0</v>
      </c>
      <c r="EO18" s="10">
        <f t="shared" si="23"/>
        <v>0</v>
      </c>
      <c r="EP18" s="10">
        <f t="shared" si="23"/>
        <v>0</v>
      </c>
      <c r="EQ18" s="10">
        <f t="shared" si="24"/>
        <v>0</v>
      </c>
      <c r="ER18" s="36"/>
      <c r="ES18" s="36"/>
      <c r="ET18" s="10">
        <f t="shared" si="25"/>
        <v>0</v>
      </c>
      <c r="EU18" s="36"/>
      <c r="EV18" s="190"/>
      <c r="EW18" s="3"/>
      <c r="EX18" s="96">
        <f>SUM(EY18+EZ18+FA18)</f>
        <v>0</v>
      </c>
      <c r="EY18" s="36"/>
      <c r="EZ18" s="146"/>
      <c r="FA18" s="146"/>
      <c r="FB18" s="96">
        <f t="shared" si="27"/>
        <v>0</v>
      </c>
      <c r="FC18" s="36"/>
      <c r="FD18" s="36"/>
      <c r="FE18" s="36"/>
      <c r="FF18" s="11"/>
      <c r="FG18" s="3"/>
      <c r="FH18" s="10">
        <f t="shared" si="8"/>
        <v>0</v>
      </c>
      <c r="FI18" s="10">
        <f t="shared" si="8"/>
        <v>0</v>
      </c>
      <c r="FJ18" s="10">
        <f t="shared" si="8"/>
        <v>0</v>
      </c>
      <c r="FK18" s="10">
        <f t="shared" si="9"/>
        <v>0</v>
      </c>
      <c r="FL18" s="36"/>
      <c r="FM18" s="36"/>
      <c r="FN18" s="10">
        <f t="shared" si="10"/>
        <v>0</v>
      </c>
      <c r="FO18" s="36"/>
      <c r="FP18" s="182"/>
      <c r="FQ18" s="10">
        <f t="shared" si="11"/>
        <v>0</v>
      </c>
      <c r="FR18" s="201"/>
      <c r="FS18" s="202"/>
      <c r="FT18" s="479" t="s">
        <v>180</v>
      </c>
      <c r="FU18" s="480"/>
      <c r="FV18" s="480"/>
      <c r="FW18" s="481"/>
      <c r="FX18" s="3"/>
      <c r="FY18" s="94">
        <f t="shared" si="12"/>
        <v>0</v>
      </c>
      <c r="FZ18" s="10">
        <f t="shared" si="12"/>
        <v>0</v>
      </c>
      <c r="GA18" s="10">
        <f t="shared" si="12"/>
        <v>0</v>
      </c>
      <c r="GB18" s="10">
        <f t="shared" si="13"/>
        <v>0</v>
      </c>
      <c r="GC18" s="36"/>
      <c r="GD18" s="36"/>
      <c r="GE18" s="10">
        <f t="shared" si="14"/>
        <v>0</v>
      </c>
      <c r="GF18" s="36"/>
      <c r="GG18" s="182"/>
      <c r="GH18" s="10">
        <f t="shared" si="15"/>
        <v>0</v>
      </c>
      <c r="GI18" s="201"/>
      <c r="GJ18" s="202"/>
      <c r="GK18" s="479" t="s">
        <v>180</v>
      </c>
      <c r="GL18" s="480"/>
      <c r="GM18" s="480"/>
      <c r="GN18" s="481"/>
    </row>
    <row r="19" spans="1:196" ht="39.6" customHeight="1" thickBot="1">
      <c r="A19" s="3"/>
      <c r="B19" s="87">
        <f t="shared" si="16"/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3"/>
      <c r="O19" s="10">
        <f t="shared" si="17"/>
        <v>0</v>
      </c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"/>
      <c r="AB19" s="10">
        <f t="shared" si="18"/>
        <v>0</v>
      </c>
      <c r="AC19" s="11"/>
      <c r="AD19" s="11"/>
      <c r="AE19" s="430"/>
      <c r="AF19" s="431"/>
      <c r="AG19" s="430"/>
      <c r="AH19" s="431"/>
      <c r="AI19" s="11"/>
      <c r="AJ19" s="11"/>
      <c r="AK19" s="11"/>
      <c r="AL19" s="11"/>
      <c r="AM19" s="430"/>
      <c r="AN19" s="431"/>
      <c r="AO19" s="430"/>
      <c r="AP19" s="431"/>
      <c r="AQ19" s="430"/>
      <c r="AR19" s="431"/>
      <c r="AS19" s="11"/>
      <c r="AT19" s="11"/>
      <c r="AU19" s="11"/>
      <c r="AV19" s="3"/>
      <c r="AW19" s="16">
        <f>SUM(AY19:BP19)</f>
        <v>0</v>
      </c>
      <c r="AX19" s="302"/>
      <c r="AY19" s="291"/>
      <c r="AZ19" s="436"/>
      <c r="BA19" s="354"/>
      <c r="BB19" s="353"/>
      <c r="BC19" s="354"/>
      <c r="BD19" s="11"/>
      <c r="BE19" s="11"/>
      <c r="BF19" s="11"/>
      <c r="BG19" s="11"/>
      <c r="BH19" s="11"/>
      <c r="BI19" s="353"/>
      <c r="BJ19" s="354"/>
      <c r="BK19" s="353"/>
      <c r="BL19" s="354"/>
      <c r="BM19" s="353"/>
      <c r="BN19" s="354"/>
      <c r="BO19" s="11"/>
      <c r="BP19" s="11"/>
      <c r="BQ19" s="3"/>
      <c r="BR19" s="16">
        <f t="shared" si="19"/>
        <v>0</v>
      </c>
      <c r="BS19" s="305"/>
      <c r="BT19" s="306"/>
      <c r="BU19" s="453"/>
      <c r="BV19" s="454"/>
      <c r="BW19" s="435"/>
      <c r="BX19" s="434"/>
      <c r="BY19" s="62"/>
      <c r="BZ19" s="62"/>
      <c r="CA19" s="62"/>
      <c r="CB19" s="62"/>
      <c r="CC19" s="428"/>
      <c r="CD19" s="434"/>
      <c r="CE19" s="428"/>
      <c r="CF19" s="434"/>
      <c r="CG19" s="428"/>
      <c r="CH19" s="434"/>
      <c r="CI19" s="62"/>
      <c r="CJ19" s="62"/>
      <c r="CK19" s="34"/>
      <c r="CL19" s="10">
        <f t="shared" si="20"/>
        <v>0</v>
      </c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11"/>
      <c r="CX19" s="3"/>
      <c r="CY19" s="10">
        <f t="shared" si="29"/>
        <v>0</v>
      </c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3"/>
      <c r="DL19" s="10">
        <f t="shared" si="21"/>
        <v>0</v>
      </c>
      <c r="DM19" s="11"/>
      <c r="DN19" s="11"/>
      <c r="DO19" s="11"/>
      <c r="DP19" s="11"/>
      <c r="DQ19" s="11"/>
      <c r="DR19" s="11"/>
      <c r="DS19" s="11"/>
      <c r="DT19" s="11"/>
      <c r="DU19" s="3"/>
      <c r="DV19" s="10">
        <f t="shared" si="22"/>
        <v>0</v>
      </c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182"/>
      <c r="EH19" s="36"/>
      <c r="EI19" s="380"/>
      <c r="EJ19" s="381"/>
      <c r="EK19" s="381"/>
      <c r="EL19" s="382"/>
      <c r="EM19" s="3"/>
      <c r="EN19" s="10">
        <f t="shared" si="23"/>
        <v>0</v>
      </c>
      <c r="EO19" s="10">
        <f t="shared" si="23"/>
        <v>0</v>
      </c>
      <c r="EP19" s="10">
        <f t="shared" si="23"/>
        <v>0</v>
      </c>
      <c r="EQ19" s="10">
        <f t="shared" si="24"/>
        <v>0</v>
      </c>
      <c r="ER19" s="36"/>
      <c r="ES19" s="36"/>
      <c r="ET19" s="10">
        <f t="shared" si="25"/>
        <v>0</v>
      </c>
      <c r="EU19" s="36"/>
      <c r="EV19" s="190"/>
      <c r="EW19" s="3"/>
      <c r="EX19" s="63">
        <f t="shared" si="26"/>
        <v>0</v>
      </c>
      <c r="EY19" s="36"/>
      <c r="EZ19" s="146"/>
      <c r="FA19" s="146"/>
      <c r="FB19" s="10">
        <f t="shared" si="27"/>
        <v>0</v>
      </c>
      <c r="FC19" s="36"/>
      <c r="FD19" s="36"/>
      <c r="FE19" s="36"/>
      <c r="FF19" s="11"/>
      <c r="FG19" s="3"/>
      <c r="FH19" s="70">
        <f t="shared" si="8"/>
        <v>0</v>
      </c>
      <c r="FI19" s="70">
        <f t="shared" si="8"/>
        <v>0</v>
      </c>
      <c r="FJ19" s="70">
        <f t="shared" si="8"/>
        <v>0</v>
      </c>
      <c r="FK19" s="70">
        <f t="shared" si="9"/>
        <v>0</v>
      </c>
      <c r="FL19" s="197"/>
      <c r="FM19" s="197"/>
      <c r="FN19" s="70">
        <f t="shared" si="10"/>
        <v>0</v>
      </c>
      <c r="FO19" s="197"/>
      <c r="FP19" s="198"/>
      <c r="FQ19" s="70">
        <f t="shared" si="11"/>
        <v>0</v>
      </c>
      <c r="FR19" s="203"/>
      <c r="FS19" s="204"/>
      <c r="FT19" s="485"/>
      <c r="FU19" s="486"/>
      <c r="FV19" s="486"/>
      <c r="FW19" s="487"/>
      <c r="FX19" s="3"/>
      <c r="FY19" s="87">
        <f t="shared" si="12"/>
        <v>0</v>
      </c>
      <c r="FZ19" s="10">
        <f t="shared" si="12"/>
        <v>0</v>
      </c>
      <c r="GA19" s="10">
        <f t="shared" si="12"/>
        <v>0</v>
      </c>
      <c r="GB19" s="10">
        <f t="shared" si="13"/>
        <v>0</v>
      </c>
      <c r="GC19" s="36"/>
      <c r="GD19" s="36"/>
      <c r="GE19" s="10">
        <f t="shared" si="14"/>
        <v>0</v>
      </c>
      <c r="GF19" s="36"/>
      <c r="GG19" s="182"/>
      <c r="GH19" s="10">
        <f t="shared" si="15"/>
        <v>0</v>
      </c>
      <c r="GI19" s="201"/>
      <c r="GJ19" s="202"/>
      <c r="GK19" s="479" t="s">
        <v>180</v>
      </c>
      <c r="GL19" s="480"/>
      <c r="GM19" s="480"/>
      <c r="GN19" s="481"/>
    </row>
    <row r="20" spans="1:196" ht="36.6" customHeight="1">
      <c r="N20" s="46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7" t="s">
        <v>466</v>
      </c>
      <c r="BR20" s="448"/>
      <c r="BS20" s="448"/>
      <c r="BT20" s="448"/>
      <c r="BU20" s="448"/>
      <c r="BV20" s="448"/>
      <c r="BW20" s="448"/>
      <c r="BX20" s="448"/>
      <c r="BY20" s="448"/>
      <c r="BZ20" s="448"/>
      <c r="CA20" s="448"/>
      <c r="CB20" s="448"/>
      <c r="CC20" s="448"/>
      <c r="CD20" s="448"/>
      <c r="CE20" s="448"/>
      <c r="CF20" s="448"/>
      <c r="CG20" s="448"/>
      <c r="CH20" s="448"/>
      <c r="CI20" s="448"/>
      <c r="CJ20" s="448"/>
      <c r="CK20" s="4" t="s">
        <v>34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4" t="s">
        <v>34</v>
      </c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FG20" s="77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9"/>
      <c r="FV20" s="79"/>
      <c r="FW20" s="79"/>
    </row>
    <row r="21" spans="1:196" ht="36.6" customHeight="1">
      <c r="A21" s="508" t="s">
        <v>335</v>
      </c>
      <c r="B21" s="508"/>
      <c r="C21" s="508"/>
      <c r="D21" s="508"/>
      <c r="E21" s="508"/>
      <c r="F21" s="508"/>
      <c r="G21" s="508"/>
      <c r="H21" s="508"/>
      <c r="I21" s="508"/>
      <c r="J21" s="508"/>
      <c r="K21" s="508"/>
      <c r="L21" s="508"/>
      <c r="M21" s="508"/>
      <c r="N21" s="488" t="s">
        <v>354</v>
      </c>
      <c r="O21" s="488"/>
      <c r="P21" s="488"/>
      <c r="Q21" s="488"/>
      <c r="R21" s="488"/>
      <c r="S21" s="488"/>
      <c r="T21" s="488"/>
      <c r="U21" s="488"/>
      <c r="V21" s="488"/>
      <c r="W21" s="488"/>
      <c r="X21" s="488"/>
      <c r="Y21" s="488"/>
      <c r="Z21" s="488"/>
      <c r="AA21" s="507" t="s">
        <v>464</v>
      </c>
      <c r="AB21" s="507"/>
      <c r="AC21" s="507"/>
      <c r="AD21" s="507"/>
      <c r="AE21" s="507"/>
      <c r="AF21" s="507"/>
      <c r="AG21" s="507"/>
      <c r="AH21" s="507"/>
      <c r="AI21" s="507"/>
      <c r="AJ21" s="507"/>
      <c r="AK21" s="507"/>
      <c r="AL21" s="507"/>
      <c r="AM21" s="507"/>
      <c r="AN21" s="507"/>
      <c r="AO21" s="507"/>
      <c r="AP21" s="507"/>
      <c r="AQ21" s="507"/>
      <c r="AR21" s="507"/>
      <c r="AS21" s="507"/>
      <c r="AT21" s="507"/>
      <c r="AU21" s="507"/>
      <c r="AV21" s="450" t="s">
        <v>465</v>
      </c>
      <c r="AW21" s="450"/>
      <c r="AX21" s="450"/>
      <c r="AY21" s="450"/>
      <c r="AZ21" s="450"/>
      <c r="BA21" s="450"/>
      <c r="BB21" s="450"/>
      <c r="BC21" s="450"/>
      <c r="BD21" s="450"/>
      <c r="BE21" s="450"/>
      <c r="BF21" s="450"/>
      <c r="BG21" s="450"/>
      <c r="BH21" s="450"/>
      <c r="BI21" s="450"/>
      <c r="BJ21" s="450"/>
      <c r="BK21" s="450"/>
      <c r="BL21" s="450"/>
      <c r="BM21" s="450"/>
      <c r="BN21" s="450"/>
      <c r="BO21" s="450"/>
      <c r="BP21" s="450"/>
      <c r="BQ21" s="449"/>
      <c r="BR21" s="449"/>
      <c r="BS21" s="449"/>
      <c r="BT21" s="449"/>
      <c r="BU21" s="449"/>
      <c r="BV21" s="449"/>
      <c r="BW21" s="449"/>
      <c r="BX21" s="449"/>
      <c r="BY21" s="449"/>
      <c r="BZ21" s="449"/>
      <c r="CA21" s="449"/>
      <c r="CB21" s="449"/>
      <c r="CC21" s="449"/>
      <c r="CD21" s="449"/>
      <c r="CE21" s="449"/>
      <c r="CF21" s="449"/>
      <c r="CG21" s="449"/>
      <c r="CH21" s="449"/>
      <c r="CI21" s="449"/>
      <c r="CJ21" s="449"/>
      <c r="CK21" s="458" t="s">
        <v>336</v>
      </c>
      <c r="CL21" s="359"/>
      <c r="CM21" s="359"/>
      <c r="CN21" s="359"/>
      <c r="CO21" s="359"/>
      <c r="CP21" s="359"/>
      <c r="CQ21" s="359"/>
      <c r="CR21" s="359"/>
      <c r="CS21" s="359"/>
      <c r="CT21" s="359"/>
      <c r="CU21" s="359"/>
      <c r="CV21" s="359"/>
      <c r="CW21" s="359"/>
      <c r="CX21" s="458" t="s">
        <v>337</v>
      </c>
      <c r="CY21" s="359"/>
      <c r="CZ21" s="359"/>
      <c r="DA21" s="359"/>
      <c r="DB21" s="359"/>
      <c r="DC21" s="359"/>
      <c r="DD21" s="359"/>
      <c r="DE21" s="359"/>
      <c r="DF21" s="359"/>
      <c r="DG21" s="359"/>
      <c r="DH21" s="359"/>
      <c r="DI21" s="359"/>
      <c r="DJ21" s="359"/>
      <c r="DK21" s="511" t="s">
        <v>424</v>
      </c>
      <c r="DL21" s="511"/>
      <c r="DM21" s="511"/>
      <c r="DN21" s="511"/>
      <c r="DO21" s="511"/>
      <c r="DP21" s="511"/>
      <c r="DQ21" s="511"/>
      <c r="DR21" s="511"/>
      <c r="DS21" s="511"/>
      <c r="DT21" s="511"/>
      <c r="FG21" s="73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</row>
    <row r="22" spans="1:196" ht="35.25" customHeight="1">
      <c r="A22" s="508"/>
      <c r="B22" s="508"/>
      <c r="C22" s="508"/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357" t="s">
        <v>437</v>
      </c>
      <c r="O22" s="347" t="s">
        <v>104</v>
      </c>
      <c r="P22" s="349"/>
      <c r="Q22" s="349"/>
      <c r="R22" s="349"/>
      <c r="S22" s="349"/>
      <c r="T22" s="349"/>
      <c r="U22" s="349"/>
      <c r="V22" s="348"/>
      <c r="W22" s="347" t="s">
        <v>458</v>
      </c>
      <c r="X22" s="349"/>
      <c r="Y22" s="349"/>
      <c r="Z22" s="348"/>
      <c r="AA22" s="402" t="s">
        <v>437</v>
      </c>
      <c r="AB22" s="491" t="s">
        <v>60</v>
      </c>
      <c r="AC22" s="491"/>
      <c r="AD22" s="491"/>
      <c r="AE22" s="491"/>
      <c r="AF22" s="491"/>
      <c r="AG22" s="491"/>
      <c r="AH22" s="491"/>
      <c r="AI22" s="491"/>
      <c r="AJ22" s="491"/>
      <c r="AK22" s="491"/>
      <c r="AL22" s="491"/>
      <c r="AM22" s="491"/>
      <c r="AN22" s="491"/>
      <c r="AO22" s="491"/>
      <c r="AP22" s="491"/>
      <c r="AQ22" s="491"/>
      <c r="AR22" s="491"/>
      <c r="AS22" s="491"/>
      <c r="AT22" s="491"/>
      <c r="AU22" s="402" t="s">
        <v>59</v>
      </c>
      <c r="AV22" s="357" t="s">
        <v>437</v>
      </c>
      <c r="AW22" s="347" t="s">
        <v>191</v>
      </c>
      <c r="AX22" s="349"/>
      <c r="AY22" s="349"/>
      <c r="AZ22" s="349"/>
      <c r="BA22" s="349"/>
      <c r="BB22" s="349"/>
      <c r="BC22" s="349"/>
      <c r="BD22" s="349"/>
      <c r="BE22" s="349"/>
      <c r="BF22" s="349"/>
      <c r="BG22" s="349"/>
      <c r="BH22" s="349"/>
      <c r="BI22" s="349"/>
      <c r="BJ22" s="349"/>
      <c r="BK22" s="349"/>
      <c r="BL22" s="349"/>
      <c r="BM22" s="349"/>
      <c r="BN22" s="349"/>
      <c r="BO22" s="349"/>
      <c r="BP22" s="348"/>
      <c r="BQ22" s="357" t="s">
        <v>437</v>
      </c>
      <c r="BR22" s="347" t="s">
        <v>192</v>
      </c>
      <c r="BS22" s="349"/>
      <c r="BT22" s="349"/>
      <c r="BU22" s="349"/>
      <c r="BV22" s="349"/>
      <c r="BW22" s="349"/>
      <c r="BX22" s="349"/>
      <c r="BY22" s="349"/>
      <c r="BZ22" s="349"/>
      <c r="CA22" s="349"/>
      <c r="CB22" s="349"/>
      <c r="CC22" s="349"/>
      <c r="CD22" s="349"/>
      <c r="CE22" s="349"/>
      <c r="CF22" s="349"/>
      <c r="CG22" s="349"/>
      <c r="CH22" s="349"/>
      <c r="CI22" s="349"/>
      <c r="CJ22" s="348"/>
      <c r="CK22" s="399"/>
      <c r="CL22" s="399"/>
      <c r="CM22" s="399"/>
      <c r="CN22" s="399"/>
      <c r="CO22" s="399"/>
      <c r="CP22" s="399"/>
      <c r="CQ22" s="399"/>
      <c r="CR22" s="399"/>
      <c r="CS22" s="399"/>
      <c r="CT22" s="399"/>
      <c r="CU22" s="399"/>
      <c r="CV22" s="399"/>
      <c r="CW22" s="399"/>
      <c r="CX22" s="399"/>
      <c r="CY22" s="399"/>
      <c r="CZ22" s="399"/>
      <c r="DA22" s="399"/>
      <c r="DB22" s="399"/>
      <c r="DC22" s="399"/>
      <c r="DD22" s="399"/>
      <c r="DE22" s="399"/>
      <c r="DF22" s="399"/>
      <c r="DG22" s="399"/>
      <c r="DH22" s="399"/>
      <c r="DI22" s="399"/>
      <c r="DJ22" s="399"/>
      <c r="DK22" s="437"/>
      <c r="DL22" s="437"/>
      <c r="DM22" s="437"/>
      <c r="DN22" s="437"/>
      <c r="DO22" s="437"/>
      <c r="DP22" s="437"/>
      <c r="DQ22" s="437"/>
      <c r="DR22" s="437"/>
      <c r="DS22" s="437"/>
      <c r="DT22" s="437"/>
      <c r="FG22" s="79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</row>
    <row r="23" spans="1:196" ht="44.25" customHeight="1">
      <c r="A23" s="509"/>
      <c r="B23" s="509"/>
      <c r="C23" s="509"/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443"/>
      <c r="O23" s="402" t="s">
        <v>97</v>
      </c>
      <c r="P23" s="402"/>
      <c r="Q23" s="402"/>
      <c r="R23" s="347" t="s">
        <v>105</v>
      </c>
      <c r="S23" s="349"/>
      <c r="T23" s="348"/>
      <c r="U23" s="347" t="s">
        <v>106</v>
      </c>
      <c r="V23" s="348"/>
      <c r="W23" s="347" t="s">
        <v>107</v>
      </c>
      <c r="X23" s="348"/>
      <c r="Y23" s="347" t="s">
        <v>108</v>
      </c>
      <c r="Z23" s="348"/>
      <c r="AA23" s="403"/>
      <c r="AB23" s="402" t="s">
        <v>35</v>
      </c>
      <c r="AC23" s="402"/>
      <c r="AD23" s="402"/>
      <c r="AE23" s="444" t="s">
        <v>54</v>
      </c>
      <c r="AF23" s="444"/>
      <c r="AG23" s="342" t="s">
        <v>392</v>
      </c>
      <c r="AH23" s="343"/>
      <c r="AI23" s="402" t="s">
        <v>55</v>
      </c>
      <c r="AJ23" s="402"/>
      <c r="AK23" s="402" t="s">
        <v>56</v>
      </c>
      <c r="AL23" s="402"/>
      <c r="AM23" s="342" t="s">
        <v>57</v>
      </c>
      <c r="AN23" s="343"/>
      <c r="AO23" s="342" t="s">
        <v>400</v>
      </c>
      <c r="AP23" s="343"/>
      <c r="AQ23" s="342" t="s">
        <v>399</v>
      </c>
      <c r="AR23" s="343"/>
      <c r="AS23" s="402" t="s">
        <v>58</v>
      </c>
      <c r="AT23" s="402"/>
      <c r="AU23" s="402"/>
      <c r="AV23" s="443"/>
      <c r="AW23" s="402" t="s">
        <v>137</v>
      </c>
      <c r="AX23" s="402"/>
      <c r="AY23" s="402"/>
      <c r="AZ23" s="402"/>
      <c r="BA23" s="444" t="s">
        <v>193</v>
      </c>
      <c r="BB23" s="444"/>
      <c r="BC23" s="444" t="s">
        <v>392</v>
      </c>
      <c r="BD23" s="444"/>
      <c r="BE23" s="347" t="s">
        <v>194</v>
      </c>
      <c r="BF23" s="348"/>
      <c r="BG23" s="347" t="s">
        <v>195</v>
      </c>
      <c r="BH23" s="348"/>
      <c r="BI23" s="444" t="s">
        <v>196</v>
      </c>
      <c r="BJ23" s="444"/>
      <c r="BK23" s="503" t="s">
        <v>400</v>
      </c>
      <c r="BL23" s="504"/>
      <c r="BM23" s="503" t="s">
        <v>399</v>
      </c>
      <c r="BN23" s="504"/>
      <c r="BO23" s="347" t="s">
        <v>197</v>
      </c>
      <c r="BP23" s="348"/>
      <c r="BQ23" s="443"/>
      <c r="BR23" s="402" t="s">
        <v>137</v>
      </c>
      <c r="BS23" s="402"/>
      <c r="BT23" s="402"/>
      <c r="BU23" s="444" t="s">
        <v>193</v>
      </c>
      <c r="BV23" s="444"/>
      <c r="BW23" s="444" t="s">
        <v>392</v>
      </c>
      <c r="BX23" s="444"/>
      <c r="BY23" s="402" t="s">
        <v>194</v>
      </c>
      <c r="BZ23" s="402"/>
      <c r="CA23" s="402" t="s">
        <v>195</v>
      </c>
      <c r="CB23" s="402"/>
      <c r="CC23" s="444" t="s">
        <v>196</v>
      </c>
      <c r="CD23" s="444"/>
      <c r="CE23" s="444" t="s">
        <v>400</v>
      </c>
      <c r="CF23" s="444"/>
      <c r="CG23" s="444" t="s">
        <v>399</v>
      </c>
      <c r="CH23" s="444"/>
      <c r="CI23" s="402" t="s">
        <v>197</v>
      </c>
      <c r="CJ23" s="402"/>
      <c r="CK23" s="357" t="s">
        <v>437</v>
      </c>
      <c r="CL23" s="357" t="s">
        <v>81</v>
      </c>
      <c r="CM23" s="357" t="s">
        <v>49</v>
      </c>
      <c r="CN23" s="357" t="s">
        <v>467</v>
      </c>
      <c r="CO23" s="357" t="s">
        <v>468</v>
      </c>
      <c r="CP23" s="357" t="s">
        <v>469</v>
      </c>
      <c r="CQ23" s="357" t="s">
        <v>456</v>
      </c>
      <c r="CR23" s="441" t="s">
        <v>477</v>
      </c>
      <c r="CS23" s="441" t="s">
        <v>474</v>
      </c>
      <c r="CT23" s="441" t="s">
        <v>475</v>
      </c>
      <c r="CU23" s="441" t="s">
        <v>476</v>
      </c>
      <c r="CV23" s="514" t="s">
        <v>227</v>
      </c>
      <c r="CW23" s="515"/>
      <c r="CX23" s="357" t="s">
        <v>437</v>
      </c>
      <c r="CY23" s="357" t="s">
        <v>66</v>
      </c>
      <c r="CZ23" s="357" t="s">
        <v>225</v>
      </c>
      <c r="DA23" s="441" t="s">
        <v>310</v>
      </c>
      <c r="DB23" s="441" t="s">
        <v>311</v>
      </c>
      <c r="DC23" s="441" t="s">
        <v>293</v>
      </c>
      <c r="DD23" s="441" t="s">
        <v>404</v>
      </c>
      <c r="DE23" s="441" t="s">
        <v>405</v>
      </c>
      <c r="DF23" s="441" t="s">
        <v>403</v>
      </c>
      <c r="DG23" s="506" t="s">
        <v>479</v>
      </c>
      <c r="DH23" s="503" t="s">
        <v>227</v>
      </c>
      <c r="DI23" s="521"/>
      <c r="DJ23" s="504"/>
      <c r="DK23" s="357" t="s">
        <v>437</v>
      </c>
      <c r="DL23" s="347" t="s">
        <v>136</v>
      </c>
      <c r="DM23" s="349"/>
      <c r="DN23" s="349"/>
      <c r="DO23" s="349"/>
      <c r="DP23" s="349"/>
      <c r="DQ23" s="349"/>
      <c r="DR23" s="349"/>
      <c r="DS23" s="349"/>
      <c r="DT23" s="348"/>
      <c r="FG23" s="79"/>
      <c r="FH23" s="71"/>
      <c r="FI23" s="71"/>
      <c r="FJ23" s="71"/>
      <c r="FK23" s="71"/>
      <c r="FL23" s="71"/>
      <c r="FM23" s="71"/>
      <c r="FN23" s="71"/>
      <c r="FO23" s="71"/>
      <c r="FP23" s="72"/>
      <c r="FQ23" s="71"/>
      <c r="FR23" s="71"/>
      <c r="FS23" s="72"/>
      <c r="FT23" s="71"/>
      <c r="FU23" s="71"/>
      <c r="FV23" s="71"/>
      <c r="FW23" s="71"/>
    </row>
    <row r="24" spans="1:196" ht="55.5" customHeight="1">
      <c r="A24" s="59" t="s">
        <v>437</v>
      </c>
      <c r="B24" s="59" t="s">
        <v>64</v>
      </c>
      <c r="C24" s="59" t="s">
        <v>375</v>
      </c>
      <c r="D24" s="60" t="s">
        <v>376</v>
      </c>
      <c r="E24" s="60" t="s">
        <v>377</v>
      </c>
      <c r="F24" s="60" t="s">
        <v>450</v>
      </c>
      <c r="G24" s="61" t="s">
        <v>379</v>
      </c>
      <c r="H24" s="60" t="s">
        <v>381</v>
      </c>
      <c r="I24" s="60" t="s">
        <v>383</v>
      </c>
      <c r="J24" s="60" t="s">
        <v>385</v>
      </c>
      <c r="K24" s="60" t="s">
        <v>387</v>
      </c>
      <c r="L24" s="60" t="s">
        <v>451</v>
      </c>
      <c r="M24" s="60" t="s">
        <v>51</v>
      </c>
      <c r="N24" s="358"/>
      <c r="O24" s="3" t="s">
        <v>109</v>
      </c>
      <c r="P24" s="347" t="s">
        <v>110</v>
      </c>
      <c r="Q24" s="348"/>
      <c r="R24" s="3" t="s">
        <v>109</v>
      </c>
      <c r="S24" s="347" t="s">
        <v>110</v>
      </c>
      <c r="T24" s="348"/>
      <c r="U24" s="3" t="s">
        <v>109</v>
      </c>
      <c r="V24" s="7" t="s">
        <v>111</v>
      </c>
      <c r="W24" s="7" t="s">
        <v>109</v>
      </c>
      <c r="X24" s="3" t="s">
        <v>111</v>
      </c>
      <c r="Y24" s="3" t="s">
        <v>109</v>
      </c>
      <c r="Z24" s="3" t="s">
        <v>111</v>
      </c>
      <c r="AA24" s="403"/>
      <c r="AB24" s="3" t="s">
        <v>52</v>
      </c>
      <c r="AC24" s="402" t="s">
        <v>53</v>
      </c>
      <c r="AD24" s="402"/>
      <c r="AE24" s="9" t="s">
        <v>396</v>
      </c>
      <c r="AF24" s="9" t="s">
        <v>285</v>
      </c>
      <c r="AG24" s="9" t="s">
        <v>396</v>
      </c>
      <c r="AH24" s="9" t="s">
        <v>285</v>
      </c>
      <c r="AI24" s="9" t="s">
        <v>396</v>
      </c>
      <c r="AJ24" s="9" t="s">
        <v>285</v>
      </c>
      <c r="AK24" s="9" t="s">
        <v>396</v>
      </c>
      <c r="AL24" s="9" t="s">
        <v>285</v>
      </c>
      <c r="AM24" s="9" t="s">
        <v>396</v>
      </c>
      <c r="AN24" s="9" t="s">
        <v>285</v>
      </c>
      <c r="AO24" s="9" t="s">
        <v>396</v>
      </c>
      <c r="AP24" s="9" t="s">
        <v>285</v>
      </c>
      <c r="AQ24" s="9" t="s">
        <v>396</v>
      </c>
      <c r="AR24" s="9" t="s">
        <v>285</v>
      </c>
      <c r="AS24" s="9" t="s">
        <v>396</v>
      </c>
      <c r="AT24" s="9" t="s">
        <v>285</v>
      </c>
      <c r="AU24" s="402"/>
      <c r="AV24" s="358"/>
      <c r="AW24" s="3" t="s">
        <v>199</v>
      </c>
      <c r="AX24" s="347" t="s">
        <v>200</v>
      </c>
      <c r="AY24" s="349"/>
      <c r="AZ24" s="348"/>
      <c r="BA24" s="9" t="s">
        <v>396</v>
      </c>
      <c r="BB24" s="9" t="s">
        <v>285</v>
      </c>
      <c r="BC24" s="9" t="s">
        <v>396</v>
      </c>
      <c r="BD24" s="9" t="s">
        <v>285</v>
      </c>
      <c r="BE24" s="9" t="s">
        <v>396</v>
      </c>
      <c r="BF24" s="9" t="s">
        <v>285</v>
      </c>
      <c r="BG24" s="9" t="s">
        <v>396</v>
      </c>
      <c r="BH24" s="9" t="s">
        <v>285</v>
      </c>
      <c r="BI24" s="9" t="s">
        <v>396</v>
      </c>
      <c r="BJ24" s="9" t="s">
        <v>285</v>
      </c>
      <c r="BK24" s="9" t="s">
        <v>396</v>
      </c>
      <c r="BL24" s="9" t="s">
        <v>285</v>
      </c>
      <c r="BM24" s="9" t="s">
        <v>396</v>
      </c>
      <c r="BN24" s="9" t="s">
        <v>285</v>
      </c>
      <c r="BO24" s="9" t="s">
        <v>396</v>
      </c>
      <c r="BP24" s="9" t="s">
        <v>285</v>
      </c>
      <c r="BQ24" s="358"/>
      <c r="BR24" s="3" t="s">
        <v>199</v>
      </c>
      <c r="BS24" s="402" t="s">
        <v>200</v>
      </c>
      <c r="BT24" s="402"/>
      <c r="BU24" s="9" t="s">
        <v>396</v>
      </c>
      <c r="BV24" s="9" t="s">
        <v>285</v>
      </c>
      <c r="BW24" s="9" t="s">
        <v>396</v>
      </c>
      <c r="BX24" s="9" t="s">
        <v>285</v>
      </c>
      <c r="BY24" s="9" t="s">
        <v>396</v>
      </c>
      <c r="BZ24" s="9" t="s">
        <v>285</v>
      </c>
      <c r="CA24" s="9" t="s">
        <v>396</v>
      </c>
      <c r="CB24" s="9" t="s">
        <v>285</v>
      </c>
      <c r="CC24" s="9" t="s">
        <v>396</v>
      </c>
      <c r="CD24" s="9" t="s">
        <v>285</v>
      </c>
      <c r="CE24" s="9" t="s">
        <v>396</v>
      </c>
      <c r="CF24" s="9" t="s">
        <v>285</v>
      </c>
      <c r="CG24" s="9" t="s">
        <v>396</v>
      </c>
      <c r="CH24" s="9" t="s">
        <v>285</v>
      </c>
      <c r="CI24" s="9" t="s">
        <v>396</v>
      </c>
      <c r="CJ24" s="9" t="s">
        <v>285</v>
      </c>
      <c r="CK24" s="379"/>
      <c r="CL24" s="379"/>
      <c r="CM24" s="379"/>
      <c r="CN24" s="379"/>
      <c r="CO24" s="379"/>
      <c r="CP24" s="379"/>
      <c r="CQ24" s="379"/>
      <c r="CR24" s="379"/>
      <c r="CS24" s="442"/>
      <c r="CT24" s="442"/>
      <c r="CU24" s="442"/>
      <c r="CV24" s="516"/>
      <c r="CW24" s="517"/>
      <c r="CX24" s="379"/>
      <c r="CY24" s="379"/>
      <c r="CZ24" s="379"/>
      <c r="DA24" s="379"/>
      <c r="DB24" s="379"/>
      <c r="DC24" s="379"/>
      <c r="DD24" s="442"/>
      <c r="DE24" s="442"/>
      <c r="DF24" s="442"/>
      <c r="DG24" s="442"/>
      <c r="DH24" s="522"/>
      <c r="DI24" s="523"/>
      <c r="DJ24" s="524"/>
      <c r="DK24" s="379"/>
      <c r="DL24" s="35" t="s">
        <v>35</v>
      </c>
      <c r="DM24" s="9" t="s">
        <v>416</v>
      </c>
      <c r="DN24" s="9" t="s">
        <v>389</v>
      </c>
      <c r="DO24" s="9" t="s">
        <v>418</v>
      </c>
      <c r="DP24" s="9" t="s">
        <v>165</v>
      </c>
      <c r="DQ24" s="9" t="s">
        <v>166</v>
      </c>
      <c r="DR24" s="9" t="s">
        <v>482</v>
      </c>
      <c r="DS24" s="9" t="s">
        <v>417</v>
      </c>
      <c r="DT24" s="9" t="s">
        <v>227</v>
      </c>
      <c r="EV24" t="s">
        <v>598</v>
      </c>
      <c r="FG24" s="73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80"/>
      <c r="FV24" s="80"/>
      <c r="FW24" s="80"/>
    </row>
    <row r="25" spans="1:196" ht="37.35" customHeight="1">
      <c r="A25" s="3" t="s">
        <v>35</v>
      </c>
      <c r="B25" s="10">
        <f t="shared" ref="B25:L25" si="30">SUM(B26:B39)</f>
        <v>0</v>
      </c>
      <c r="C25" s="10">
        <f t="shared" si="30"/>
        <v>0</v>
      </c>
      <c r="D25" s="10">
        <f t="shared" si="30"/>
        <v>0</v>
      </c>
      <c r="E25" s="10">
        <f t="shared" si="30"/>
        <v>0</v>
      </c>
      <c r="F25" s="10">
        <f t="shared" si="30"/>
        <v>0</v>
      </c>
      <c r="G25" s="10">
        <f t="shared" si="30"/>
        <v>0</v>
      </c>
      <c r="H25" s="10">
        <f t="shared" si="30"/>
        <v>0</v>
      </c>
      <c r="I25" s="10">
        <f t="shared" si="30"/>
        <v>0</v>
      </c>
      <c r="J25" s="10">
        <f t="shared" si="30"/>
        <v>0</v>
      </c>
      <c r="K25" s="10">
        <f t="shared" si="30"/>
        <v>0</v>
      </c>
      <c r="L25" s="10">
        <f t="shared" si="30"/>
        <v>0</v>
      </c>
      <c r="M25" s="11"/>
      <c r="N25" s="3" t="s">
        <v>35</v>
      </c>
      <c r="O25" s="31">
        <f>SUM(R25+U25)</f>
        <v>162</v>
      </c>
      <c r="P25" s="494">
        <f>SUM(S25+V25)</f>
        <v>13413</v>
      </c>
      <c r="Q25" s="493"/>
      <c r="R25" s="31">
        <f>SUM(R26:R39)</f>
        <v>27</v>
      </c>
      <c r="S25" s="494">
        <f>SUM(S26:T39)</f>
        <v>2943</v>
      </c>
      <c r="T25" s="493"/>
      <c r="U25" s="31">
        <f t="shared" ref="U25:Z25" si="31">SUM(U26:U39)</f>
        <v>135</v>
      </c>
      <c r="V25" s="31">
        <f t="shared" si="31"/>
        <v>10470</v>
      </c>
      <c r="W25" s="31">
        <f t="shared" si="31"/>
        <v>96</v>
      </c>
      <c r="X25" s="31">
        <f t="shared" si="31"/>
        <v>7392</v>
      </c>
      <c r="Y25" s="31">
        <f t="shared" si="31"/>
        <v>39</v>
      </c>
      <c r="Z25" s="31">
        <f t="shared" si="31"/>
        <v>3078</v>
      </c>
      <c r="AA25" s="3" t="s">
        <v>35</v>
      </c>
      <c r="AB25" s="40">
        <f>SUM(AB26:AB39)</f>
        <v>0</v>
      </c>
      <c r="AC25" s="501">
        <f>SUM(AC26:AD39)</f>
        <v>0</v>
      </c>
      <c r="AD25" s="502"/>
      <c r="AE25" s="40">
        <f t="shared" ref="AE25:AT25" si="32">SUM(AE26:AE39)</f>
        <v>0</v>
      </c>
      <c r="AF25" s="40">
        <f t="shared" si="32"/>
        <v>0</v>
      </c>
      <c r="AG25" s="40">
        <f t="shared" si="32"/>
        <v>0</v>
      </c>
      <c r="AH25" s="40">
        <f t="shared" si="32"/>
        <v>0</v>
      </c>
      <c r="AI25" s="40">
        <f t="shared" si="32"/>
        <v>0</v>
      </c>
      <c r="AJ25" s="40">
        <f t="shared" si="32"/>
        <v>0</v>
      </c>
      <c r="AK25" s="40">
        <f t="shared" si="32"/>
        <v>0</v>
      </c>
      <c r="AL25" s="40">
        <f t="shared" si="32"/>
        <v>0</v>
      </c>
      <c r="AM25" s="40">
        <f t="shared" si="32"/>
        <v>0</v>
      </c>
      <c r="AN25" s="40">
        <f t="shared" si="32"/>
        <v>0</v>
      </c>
      <c r="AO25" s="40">
        <f t="shared" si="32"/>
        <v>0</v>
      </c>
      <c r="AP25" s="40">
        <f t="shared" si="32"/>
        <v>0</v>
      </c>
      <c r="AQ25" s="40">
        <f t="shared" si="32"/>
        <v>0</v>
      </c>
      <c r="AR25" s="40">
        <f t="shared" si="32"/>
        <v>0</v>
      </c>
      <c r="AS25" s="40">
        <f t="shared" si="32"/>
        <v>0</v>
      </c>
      <c r="AT25" s="40">
        <f t="shared" si="32"/>
        <v>0</v>
      </c>
      <c r="AU25" s="11"/>
      <c r="AV25" s="3" t="s">
        <v>35</v>
      </c>
      <c r="AW25" s="40">
        <f>SUM(AW26:AW39)</f>
        <v>0</v>
      </c>
      <c r="AX25" s="368">
        <f>SUM(AY26:AZ39)</f>
        <v>0</v>
      </c>
      <c r="AY25" s="526"/>
      <c r="AZ25" s="369"/>
      <c r="BA25" s="40">
        <f>SUM(BA26:BA39)</f>
        <v>0</v>
      </c>
      <c r="BB25" s="40">
        <f t="shared" ref="BB25:BP25" si="33">SUM(BB26:BB39)</f>
        <v>0</v>
      </c>
      <c r="BC25" s="40">
        <f t="shared" si="33"/>
        <v>0</v>
      </c>
      <c r="BD25" s="40">
        <f t="shared" si="33"/>
        <v>0</v>
      </c>
      <c r="BE25" s="40">
        <f t="shared" si="33"/>
        <v>0</v>
      </c>
      <c r="BF25" s="40">
        <f t="shared" si="33"/>
        <v>0</v>
      </c>
      <c r="BG25" s="40">
        <f t="shared" si="33"/>
        <v>0</v>
      </c>
      <c r="BH25" s="40">
        <f t="shared" si="33"/>
        <v>0</v>
      </c>
      <c r="BI25" s="40">
        <f t="shared" si="33"/>
        <v>0</v>
      </c>
      <c r="BJ25" s="40">
        <f t="shared" si="33"/>
        <v>0</v>
      </c>
      <c r="BK25" s="40">
        <f t="shared" si="33"/>
        <v>0</v>
      </c>
      <c r="BL25" s="40">
        <f t="shared" si="33"/>
        <v>0</v>
      </c>
      <c r="BM25" s="40">
        <f t="shared" si="33"/>
        <v>0</v>
      </c>
      <c r="BN25" s="40">
        <f t="shared" si="33"/>
        <v>0</v>
      </c>
      <c r="BO25" s="40">
        <f t="shared" si="33"/>
        <v>0</v>
      </c>
      <c r="BP25" s="40">
        <f t="shared" si="33"/>
        <v>0</v>
      </c>
      <c r="BQ25" s="3" t="s">
        <v>35</v>
      </c>
      <c r="BR25" s="10">
        <f>SUM(BR26:BR40)</f>
        <v>0</v>
      </c>
      <c r="BS25" s="368">
        <f>SUM(BS26:BT40)</f>
        <v>0</v>
      </c>
      <c r="BT25" s="369"/>
      <c r="BU25" s="10">
        <f>SUM(BU26:BU40)</f>
        <v>0</v>
      </c>
      <c r="BV25" s="10">
        <f t="shared" ref="BV25:CJ25" si="34">SUM(BV26:BV40)</f>
        <v>0</v>
      </c>
      <c r="BW25" s="10">
        <f t="shared" si="34"/>
        <v>0</v>
      </c>
      <c r="BX25" s="10">
        <f t="shared" si="34"/>
        <v>0</v>
      </c>
      <c r="BY25" s="10">
        <f t="shared" si="34"/>
        <v>0</v>
      </c>
      <c r="BZ25" s="10">
        <f t="shared" si="34"/>
        <v>0</v>
      </c>
      <c r="CA25" s="10">
        <f t="shared" si="34"/>
        <v>0</v>
      </c>
      <c r="CB25" s="10">
        <f t="shared" si="34"/>
        <v>0</v>
      </c>
      <c r="CC25" s="10">
        <f t="shared" si="34"/>
        <v>0</v>
      </c>
      <c r="CD25" s="10">
        <f t="shared" si="34"/>
        <v>0</v>
      </c>
      <c r="CE25" s="10">
        <f t="shared" si="34"/>
        <v>0</v>
      </c>
      <c r="CF25" s="10">
        <f t="shared" si="34"/>
        <v>0</v>
      </c>
      <c r="CG25" s="10">
        <f t="shared" si="34"/>
        <v>0</v>
      </c>
      <c r="CH25" s="10">
        <f t="shared" si="34"/>
        <v>0</v>
      </c>
      <c r="CI25" s="10">
        <f t="shared" si="34"/>
        <v>0</v>
      </c>
      <c r="CJ25" s="10">
        <f t="shared" si="34"/>
        <v>0</v>
      </c>
      <c r="CK25" s="3" t="s">
        <v>36</v>
      </c>
      <c r="CL25" s="10">
        <f>SUM(CL26:CL39)</f>
        <v>0</v>
      </c>
      <c r="CM25" s="10">
        <f t="shared" ref="CM25:CU25" si="35">SUM(CM26:CM39)</f>
        <v>0</v>
      </c>
      <c r="CN25" s="10">
        <f t="shared" si="35"/>
        <v>0</v>
      </c>
      <c r="CO25" s="10">
        <f t="shared" si="35"/>
        <v>0</v>
      </c>
      <c r="CP25" s="10">
        <f t="shared" si="35"/>
        <v>0</v>
      </c>
      <c r="CQ25" s="10">
        <f t="shared" si="35"/>
        <v>0</v>
      </c>
      <c r="CR25" s="10">
        <f t="shared" si="35"/>
        <v>0</v>
      </c>
      <c r="CS25" s="10">
        <f t="shared" si="35"/>
        <v>0</v>
      </c>
      <c r="CT25" s="10">
        <f t="shared" si="35"/>
        <v>0</v>
      </c>
      <c r="CU25" s="10">
        <f t="shared" si="35"/>
        <v>0</v>
      </c>
      <c r="CV25" s="340"/>
      <c r="CW25" s="341"/>
      <c r="CX25" s="3" t="s">
        <v>36</v>
      </c>
      <c r="CY25" s="10">
        <f>SUM(CY26:CY39)</f>
        <v>0</v>
      </c>
      <c r="CZ25" s="10">
        <f t="shared" ref="CZ25:DH25" si="36">SUM(CZ26:CZ39)</f>
        <v>0</v>
      </c>
      <c r="DA25" s="10">
        <f t="shared" si="36"/>
        <v>0</v>
      </c>
      <c r="DB25" s="10">
        <f t="shared" si="36"/>
        <v>0</v>
      </c>
      <c r="DC25" s="10">
        <f t="shared" si="36"/>
        <v>0</v>
      </c>
      <c r="DD25" s="10">
        <f t="shared" si="36"/>
        <v>0</v>
      </c>
      <c r="DE25" s="10">
        <f t="shared" si="36"/>
        <v>0</v>
      </c>
      <c r="DF25" s="10">
        <f t="shared" si="36"/>
        <v>0</v>
      </c>
      <c r="DG25" s="10">
        <f t="shared" si="36"/>
        <v>0</v>
      </c>
      <c r="DH25" s="368">
        <f t="shared" si="36"/>
        <v>0</v>
      </c>
      <c r="DI25" s="418"/>
      <c r="DJ25" s="369"/>
      <c r="DK25" s="3" t="s">
        <v>35</v>
      </c>
      <c r="DL25" s="69">
        <f t="shared" ref="DL25:DS25" si="37">SUM(DL26:DL39)</f>
        <v>13</v>
      </c>
      <c r="DM25" s="69">
        <f t="shared" si="37"/>
        <v>13</v>
      </c>
      <c r="DN25" s="69">
        <f t="shared" si="37"/>
        <v>0</v>
      </c>
      <c r="DO25" s="69">
        <f t="shared" si="37"/>
        <v>0</v>
      </c>
      <c r="DP25" s="69">
        <f t="shared" si="37"/>
        <v>0</v>
      </c>
      <c r="DQ25" s="69">
        <f t="shared" si="37"/>
        <v>0</v>
      </c>
      <c r="DR25" s="69">
        <f t="shared" si="37"/>
        <v>0</v>
      </c>
      <c r="DS25" s="69">
        <f t="shared" si="37"/>
        <v>0</v>
      </c>
      <c r="DT25" s="67"/>
      <c r="FG25" s="73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5"/>
      <c r="FS25" s="76"/>
      <c r="FT25" s="74"/>
      <c r="FU25" s="81"/>
      <c r="FV25" s="81"/>
      <c r="FW25" s="81"/>
    </row>
    <row r="26" spans="1:196" ht="37.35" customHeight="1">
      <c r="A26" s="3" t="s">
        <v>523</v>
      </c>
      <c r="B26" s="10">
        <f t="shared" ref="B26:B39" si="38">SUM(C26:M26)</f>
        <v>0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3" t="s">
        <v>523</v>
      </c>
      <c r="O26" s="90">
        <f t="shared" ref="O26:O39" si="39">SUM(R26+U26)</f>
        <v>16</v>
      </c>
      <c r="P26" s="492">
        <f t="shared" ref="P26:P39" si="40">SUM(S26+V26)</f>
        <v>1236</v>
      </c>
      <c r="Q26" s="493"/>
      <c r="R26" s="205"/>
      <c r="S26" s="489"/>
      <c r="T26" s="490"/>
      <c r="U26" s="206">
        <v>16</v>
      </c>
      <c r="V26" s="205">
        <v>1236</v>
      </c>
      <c r="W26" s="206"/>
      <c r="X26" s="205"/>
      <c r="Y26" s="205">
        <v>16</v>
      </c>
      <c r="Z26" s="205">
        <v>1236</v>
      </c>
      <c r="AA26" s="3" t="s">
        <v>523</v>
      </c>
      <c r="AB26" s="66">
        <f t="shared" ref="AB26:AB39" si="41">SUM(AE26,AG26,AI26,AK26,AM26,AO26,AQ26,AS26)</f>
        <v>0</v>
      </c>
      <c r="AC26" s="497">
        <f t="shared" ref="AC26:AC39" si="42">SUM(AF26,AH26,AJ26,AL26,AN26,AP26,AR26,AT26)</f>
        <v>0</v>
      </c>
      <c r="AD26" s="498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84"/>
      <c r="AS26" s="184"/>
      <c r="AT26" s="184"/>
      <c r="AU26" s="11"/>
      <c r="AV26" s="3" t="s">
        <v>523</v>
      </c>
      <c r="AW26" s="66">
        <f>SUM(BA26,BC26,BE26,BG26,BI26,BK26,BM26,BO26)</f>
        <v>0</v>
      </c>
      <c r="AX26" s="368">
        <f>SUM(BB26,BD26,BF26,BH26,BJ26,BL26,BN26,BP26)</f>
        <v>0</v>
      </c>
      <c r="AY26" s="526"/>
      <c r="AZ26" s="369"/>
      <c r="BA26" s="36"/>
      <c r="BB26" s="36"/>
      <c r="BC26" s="36"/>
      <c r="BD26" s="36"/>
      <c r="BE26" s="146"/>
      <c r="BF26" s="146"/>
      <c r="BG26" s="146"/>
      <c r="BH26" s="146"/>
      <c r="BI26" s="36"/>
      <c r="BJ26" s="36"/>
      <c r="BK26" s="36"/>
      <c r="BL26" s="36"/>
      <c r="BM26" s="36"/>
      <c r="BN26" s="36"/>
      <c r="BO26" s="208"/>
      <c r="BP26" s="208"/>
      <c r="BQ26" s="3" t="s">
        <v>523</v>
      </c>
      <c r="BR26" s="66">
        <f>SUM(BU26,BW26,BY26,CA26,CC26,CE26,CG26,CI26)</f>
        <v>0</v>
      </c>
      <c r="BS26" s="368">
        <f t="shared" ref="BS26:BS39" si="43">SUM(BV26,BX26,BZ26,CB26,CD26,CF26,CH26,CJ26)</f>
        <v>0</v>
      </c>
      <c r="BT26" s="369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" t="s">
        <v>523</v>
      </c>
      <c r="CL26" s="10">
        <f t="shared" ref="CL26:CL39" si="44">SUM(CM26:CW26)</f>
        <v>0</v>
      </c>
      <c r="CM26" s="36"/>
      <c r="CN26" s="36"/>
      <c r="CO26" s="36"/>
      <c r="CP26" s="36"/>
      <c r="CQ26" s="36"/>
      <c r="CR26" s="36"/>
      <c r="CS26" s="36"/>
      <c r="CT26" s="36"/>
      <c r="CU26" s="36"/>
      <c r="CV26" s="512"/>
      <c r="CW26" s="513"/>
      <c r="CX26" s="3" t="s">
        <v>523</v>
      </c>
      <c r="CY26" s="10">
        <f>SUM(CZ26:DG26)</f>
        <v>0</v>
      </c>
      <c r="CZ26" s="36"/>
      <c r="DA26" s="36"/>
      <c r="DB26" s="36"/>
      <c r="DC26" s="36"/>
      <c r="DD26" s="36"/>
      <c r="DE26" s="36"/>
      <c r="DF26" s="36"/>
      <c r="DG26" s="36"/>
      <c r="DH26" s="340"/>
      <c r="DI26" s="518"/>
      <c r="DJ26" s="341"/>
      <c r="DK26" s="3" t="s">
        <v>523</v>
      </c>
      <c r="DL26" s="68">
        <f>SUM(DM26:DS26)</f>
        <v>0</v>
      </c>
      <c r="DM26" s="195"/>
      <c r="DN26" s="195"/>
      <c r="DO26" s="195"/>
      <c r="DP26" s="195"/>
      <c r="DQ26" s="195"/>
      <c r="DR26" s="195"/>
      <c r="DS26" s="195"/>
      <c r="DT26" s="65"/>
      <c r="FG26" s="73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5"/>
      <c r="FS26" s="76"/>
      <c r="FT26" s="74"/>
      <c r="FU26" s="80"/>
      <c r="FV26" s="80"/>
      <c r="FW26" s="80"/>
    </row>
    <row r="27" spans="1:196" ht="37.35" customHeight="1">
      <c r="A27" s="3" t="s">
        <v>526</v>
      </c>
      <c r="B27" s="10">
        <f t="shared" si="38"/>
        <v>0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3" t="s">
        <v>526</v>
      </c>
      <c r="O27" s="31">
        <f t="shared" si="39"/>
        <v>13</v>
      </c>
      <c r="P27" s="494">
        <f t="shared" si="40"/>
        <v>938</v>
      </c>
      <c r="Q27" s="493"/>
      <c r="R27" s="205"/>
      <c r="S27" s="489"/>
      <c r="T27" s="490"/>
      <c r="U27" s="205">
        <v>13</v>
      </c>
      <c r="V27" s="206">
        <v>938</v>
      </c>
      <c r="W27" s="206">
        <v>13</v>
      </c>
      <c r="X27" s="205">
        <v>938</v>
      </c>
      <c r="Y27" s="205"/>
      <c r="Z27" s="205"/>
      <c r="AA27" s="3" t="s">
        <v>526</v>
      </c>
      <c r="AB27" s="66">
        <f t="shared" si="41"/>
        <v>0</v>
      </c>
      <c r="AC27" s="497">
        <f t="shared" si="42"/>
        <v>0</v>
      </c>
      <c r="AD27" s="498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11"/>
      <c r="AV27" s="3" t="s">
        <v>526</v>
      </c>
      <c r="AW27" s="99">
        <f t="shared" ref="AW27:AW39" si="45">SUM(BA27,BC27,BE27,BG27,BI27,BK27,BM27,BO27)</f>
        <v>0</v>
      </c>
      <c r="AX27" s="368">
        <f t="shared" ref="AX27:AX39" si="46">SUM(BB27,BD27,BF27,BH27,BJ27,BL27,BN27,BP27)</f>
        <v>0</v>
      </c>
      <c r="AY27" s="526"/>
      <c r="AZ27" s="369"/>
      <c r="BA27" s="36"/>
      <c r="BB27" s="36"/>
      <c r="BC27" s="36"/>
      <c r="BD27" s="36"/>
      <c r="BE27" s="146"/>
      <c r="BF27" s="146"/>
      <c r="BG27" s="146"/>
      <c r="BH27" s="146"/>
      <c r="BI27" s="36"/>
      <c r="BJ27" s="36"/>
      <c r="BK27" s="36"/>
      <c r="BL27" s="36"/>
      <c r="BM27" s="36"/>
      <c r="BN27" s="36"/>
      <c r="BO27" s="146"/>
      <c r="BP27" s="146"/>
      <c r="BQ27" s="3" t="s">
        <v>526</v>
      </c>
      <c r="BR27" s="66">
        <f t="shared" ref="BR27:BR39" si="47">SUM(BU27,BW27,BY27,CA27,CC27,CE27,CG27,CI27)</f>
        <v>0</v>
      </c>
      <c r="BS27" s="368">
        <f t="shared" si="43"/>
        <v>0</v>
      </c>
      <c r="BT27" s="369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" t="s">
        <v>526</v>
      </c>
      <c r="CL27" s="10">
        <f t="shared" si="44"/>
        <v>0</v>
      </c>
      <c r="CM27" s="36"/>
      <c r="CN27" s="36"/>
      <c r="CO27" s="36"/>
      <c r="CP27" s="36"/>
      <c r="CQ27" s="36"/>
      <c r="CR27" s="36"/>
      <c r="CS27" s="36"/>
      <c r="CT27" s="36"/>
      <c r="CU27" s="36"/>
      <c r="CV27" s="512"/>
      <c r="CW27" s="513"/>
      <c r="CX27" s="3" t="s">
        <v>526</v>
      </c>
      <c r="CY27" s="10">
        <f t="shared" ref="CY27:CY39" si="48">SUM(CZ27:DG27)</f>
        <v>0</v>
      </c>
      <c r="CZ27" s="36"/>
      <c r="DA27" s="36"/>
      <c r="DB27" s="36"/>
      <c r="DC27" s="36"/>
      <c r="DD27" s="36"/>
      <c r="DE27" s="36"/>
      <c r="DF27" s="36"/>
      <c r="DG27" s="36"/>
      <c r="DH27" s="340"/>
      <c r="DI27" s="518"/>
      <c r="DJ27" s="341"/>
      <c r="DK27" s="3" t="s">
        <v>526</v>
      </c>
      <c r="DL27" s="68">
        <f t="shared" ref="DL27:DL39" si="49">SUM(DM27:DS27)</f>
        <v>0</v>
      </c>
      <c r="DM27" s="194"/>
      <c r="DN27" s="194"/>
      <c r="DO27" s="194"/>
      <c r="DP27" s="194"/>
      <c r="DQ27" s="194"/>
      <c r="DR27" s="194"/>
      <c r="DS27" s="194"/>
      <c r="DT27" s="65"/>
      <c r="FG27" s="73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5"/>
      <c r="FS27" s="76"/>
      <c r="FT27" s="74"/>
      <c r="FU27" s="81"/>
      <c r="FV27" s="81"/>
      <c r="FW27" s="81"/>
    </row>
    <row r="28" spans="1:196" ht="37.35" customHeight="1">
      <c r="A28" s="3" t="s">
        <v>527</v>
      </c>
      <c r="B28" s="10">
        <f t="shared" si="38"/>
        <v>0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11"/>
      <c r="N28" s="3" t="s">
        <v>527</v>
      </c>
      <c r="O28" s="31">
        <f t="shared" si="39"/>
        <v>17</v>
      </c>
      <c r="P28" s="494">
        <f t="shared" si="40"/>
        <v>2594</v>
      </c>
      <c r="Q28" s="493"/>
      <c r="R28" s="205">
        <v>17</v>
      </c>
      <c r="S28" s="489">
        <v>2594</v>
      </c>
      <c r="T28" s="490"/>
      <c r="U28" s="205"/>
      <c r="V28" s="206"/>
      <c r="W28" s="322">
        <v>0</v>
      </c>
      <c r="X28" s="323">
        <v>0</v>
      </c>
      <c r="Y28" s="205"/>
      <c r="Z28" s="205"/>
      <c r="AA28" s="3" t="s">
        <v>527</v>
      </c>
      <c r="AB28" s="66">
        <f t="shared" si="41"/>
        <v>0</v>
      </c>
      <c r="AC28" s="497">
        <f t="shared" si="42"/>
        <v>0</v>
      </c>
      <c r="AD28" s="498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11" t="s">
        <v>218</v>
      </c>
      <c r="AV28" s="3" t="s">
        <v>527</v>
      </c>
      <c r="AW28" s="66">
        <f t="shared" si="45"/>
        <v>0</v>
      </c>
      <c r="AX28" s="368">
        <f t="shared" si="46"/>
        <v>0</v>
      </c>
      <c r="AY28" s="526"/>
      <c r="AZ28" s="369"/>
      <c r="BA28" s="36"/>
      <c r="BB28" s="36"/>
      <c r="BC28" s="36"/>
      <c r="BD28" s="36"/>
      <c r="BE28" s="146"/>
      <c r="BF28" s="146"/>
      <c r="BG28" s="146"/>
      <c r="BH28" s="146"/>
      <c r="BI28" s="36"/>
      <c r="BJ28" s="36"/>
      <c r="BK28" s="36"/>
      <c r="BL28" s="36"/>
      <c r="BM28" s="36"/>
      <c r="BN28" s="36"/>
      <c r="BO28" s="146"/>
      <c r="BP28" s="146"/>
      <c r="BQ28" s="3" t="s">
        <v>527</v>
      </c>
      <c r="BR28" s="66">
        <f t="shared" si="47"/>
        <v>0</v>
      </c>
      <c r="BS28" s="368">
        <f t="shared" si="43"/>
        <v>0</v>
      </c>
      <c r="BT28" s="369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" t="s">
        <v>527</v>
      </c>
      <c r="CL28" s="10">
        <f t="shared" si="44"/>
        <v>0</v>
      </c>
      <c r="CM28" s="36"/>
      <c r="CN28" s="36"/>
      <c r="CO28" s="36"/>
      <c r="CP28" s="36"/>
      <c r="CQ28" s="36"/>
      <c r="CR28" s="36"/>
      <c r="CS28" s="36"/>
      <c r="CT28" s="36"/>
      <c r="CU28" s="36"/>
      <c r="CV28" s="512"/>
      <c r="CW28" s="513"/>
      <c r="CX28" s="3" t="s">
        <v>527</v>
      </c>
      <c r="CY28" s="85">
        <f t="shared" si="48"/>
        <v>0</v>
      </c>
      <c r="CZ28" s="36"/>
      <c r="DA28" s="36"/>
      <c r="DB28" s="36"/>
      <c r="DC28" s="36"/>
      <c r="DD28" s="36"/>
      <c r="DE28" s="36"/>
      <c r="DF28" s="36"/>
      <c r="DG28" s="36"/>
      <c r="DH28" s="340"/>
      <c r="DI28" s="518"/>
      <c r="DJ28" s="341"/>
      <c r="DK28" s="3" t="s">
        <v>527</v>
      </c>
      <c r="DL28" s="68">
        <f t="shared" si="49"/>
        <v>0</v>
      </c>
      <c r="DM28" s="194"/>
      <c r="DN28" s="194"/>
      <c r="DO28" s="194"/>
      <c r="DP28" s="194"/>
      <c r="DQ28" s="194"/>
      <c r="DR28" s="194"/>
      <c r="DS28" s="194"/>
      <c r="DT28" s="65"/>
      <c r="FG28" s="73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5"/>
      <c r="FS28" s="76"/>
      <c r="FT28" s="74"/>
      <c r="FU28" s="80"/>
      <c r="FV28" s="80"/>
      <c r="FW28" s="80"/>
    </row>
    <row r="29" spans="1:196" ht="37.35" customHeight="1">
      <c r="A29" s="3" t="s">
        <v>528</v>
      </c>
      <c r="B29" s="10">
        <f t="shared" si="38"/>
        <v>0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11"/>
      <c r="N29" s="3" t="s">
        <v>528</v>
      </c>
      <c r="O29" s="31">
        <f t="shared" si="39"/>
        <v>10</v>
      </c>
      <c r="P29" s="495">
        <f t="shared" si="40"/>
        <v>989</v>
      </c>
      <c r="Q29" s="496"/>
      <c r="R29" s="205"/>
      <c r="S29" s="489"/>
      <c r="T29" s="490"/>
      <c r="U29" s="207">
        <v>10</v>
      </c>
      <c r="V29" s="206">
        <v>989</v>
      </c>
      <c r="W29" s="206">
        <v>10</v>
      </c>
      <c r="X29" s="205">
        <v>989</v>
      </c>
      <c r="Y29" s="205"/>
      <c r="Z29" s="205"/>
      <c r="AA29" s="3" t="s">
        <v>528</v>
      </c>
      <c r="AB29" s="180">
        <f t="shared" si="41"/>
        <v>0</v>
      </c>
      <c r="AC29" s="497">
        <f t="shared" si="42"/>
        <v>0</v>
      </c>
      <c r="AD29" s="498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11"/>
      <c r="AV29" s="3" t="s">
        <v>528</v>
      </c>
      <c r="AW29" s="96">
        <f t="shared" si="45"/>
        <v>0</v>
      </c>
      <c r="AX29" s="368">
        <f t="shared" si="46"/>
        <v>0</v>
      </c>
      <c r="AY29" s="526"/>
      <c r="AZ29" s="369"/>
      <c r="BA29" s="184"/>
      <c r="BB29" s="184"/>
      <c r="BC29" s="184"/>
      <c r="BD29" s="184"/>
      <c r="BE29" s="208"/>
      <c r="BF29" s="208"/>
      <c r="BG29" s="208"/>
      <c r="BH29" s="208"/>
      <c r="BI29" s="184"/>
      <c r="BJ29" s="184"/>
      <c r="BK29" s="184"/>
      <c r="BL29" s="184"/>
      <c r="BM29" s="184"/>
      <c r="BN29" s="184"/>
      <c r="BO29" s="208"/>
      <c r="BP29" s="208"/>
      <c r="BQ29" s="3" t="s">
        <v>528</v>
      </c>
      <c r="BR29" s="180">
        <f t="shared" si="47"/>
        <v>0</v>
      </c>
      <c r="BS29" s="368">
        <f t="shared" si="43"/>
        <v>0</v>
      </c>
      <c r="BT29" s="369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" t="s">
        <v>528</v>
      </c>
      <c r="CL29" s="10">
        <f t="shared" si="44"/>
        <v>0</v>
      </c>
      <c r="CM29" s="36"/>
      <c r="CN29" s="36"/>
      <c r="CO29" s="36"/>
      <c r="CP29" s="36"/>
      <c r="CQ29" s="36"/>
      <c r="CR29" s="36"/>
      <c r="CS29" s="36"/>
      <c r="CT29" s="36"/>
      <c r="CU29" s="36"/>
      <c r="CV29" s="512"/>
      <c r="CW29" s="513"/>
      <c r="CX29" s="3" t="s">
        <v>528</v>
      </c>
      <c r="CY29" s="10">
        <f t="shared" si="48"/>
        <v>0</v>
      </c>
      <c r="CZ29" s="36"/>
      <c r="DA29" s="36"/>
      <c r="DB29" s="36"/>
      <c r="DC29" s="36"/>
      <c r="DD29" s="36"/>
      <c r="DE29" s="36"/>
      <c r="DF29" s="36"/>
      <c r="DG29" s="36"/>
      <c r="DH29" s="340"/>
      <c r="DI29" s="518"/>
      <c r="DJ29" s="341"/>
      <c r="DK29" s="3" t="s">
        <v>528</v>
      </c>
      <c r="DL29" s="68">
        <f t="shared" si="49"/>
        <v>0</v>
      </c>
      <c r="DM29" s="194"/>
      <c r="DN29" s="194"/>
      <c r="DO29" s="194"/>
      <c r="DP29" s="194"/>
      <c r="DQ29" s="194"/>
      <c r="DR29" s="194"/>
      <c r="DS29" s="194"/>
      <c r="DT29" s="65"/>
      <c r="FG29" s="73"/>
      <c r="FH29" s="74"/>
      <c r="FI29" s="74"/>
      <c r="FJ29" s="74"/>
      <c r="FK29" s="74"/>
      <c r="FL29" s="74"/>
      <c r="FM29" s="74"/>
      <c r="FN29" s="74"/>
      <c r="FO29" s="74"/>
      <c r="FP29" s="74"/>
      <c r="FQ29" s="74"/>
      <c r="FR29" s="75"/>
      <c r="FS29" s="76"/>
      <c r="FT29" s="74"/>
      <c r="FU29" s="81"/>
      <c r="FV29" s="81"/>
      <c r="FW29" s="81"/>
    </row>
    <row r="30" spans="1:196" ht="37.35" customHeight="1">
      <c r="A30" s="3" t="s">
        <v>529</v>
      </c>
      <c r="B30" s="10">
        <f t="shared" si="38"/>
        <v>0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11"/>
      <c r="N30" s="3" t="s">
        <v>529</v>
      </c>
      <c r="O30" s="97">
        <f t="shared" si="39"/>
        <v>2</v>
      </c>
      <c r="P30" s="495">
        <f t="shared" si="40"/>
        <v>197</v>
      </c>
      <c r="Q30" s="496"/>
      <c r="R30" s="205"/>
      <c r="S30" s="489"/>
      <c r="T30" s="490"/>
      <c r="U30" s="205">
        <v>2</v>
      </c>
      <c r="V30" s="206">
        <v>197</v>
      </c>
      <c r="W30" s="206">
        <v>2</v>
      </c>
      <c r="X30" s="205">
        <v>197</v>
      </c>
      <c r="Y30" s="205"/>
      <c r="Z30" s="205"/>
      <c r="AA30" s="3" t="s">
        <v>529</v>
      </c>
      <c r="AB30" s="66">
        <f t="shared" si="41"/>
        <v>0</v>
      </c>
      <c r="AC30" s="497">
        <f t="shared" si="42"/>
        <v>0</v>
      </c>
      <c r="AD30" s="498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11"/>
      <c r="AV30" s="3" t="s">
        <v>529</v>
      </c>
      <c r="AW30" s="66">
        <f t="shared" si="45"/>
        <v>0</v>
      </c>
      <c r="AX30" s="368">
        <f t="shared" si="46"/>
        <v>0</v>
      </c>
      <c r="AY30" s="526"/>
      <c r="AZ30" s="369"/>
      <c r="BA30" s="36"/>
      <c r="BB30" s="36"/>
      <c r="BC30" s="36"/>
      <c r="BD30" s="36"/>
      <c r="BE30" s="146"/>
      <c r="BF30" s="146"/>
      <c r="BG30" s="146"/>
      <c r="BH30" s="146"/>
      <c r="BI30" s="36"/>
      <c r="BJ30" s="36"/>
      <c r="BK30" s="36"/>
      <c r="BL30" s="36"/>
      <c r="BM30" s="36"/>
      <c r="BN30" s="36"/>
      <c r="BO30" s="146"/>
      <c r="BP30" s="146"/>
      <c r="BQ30" s="3" t="s">
        <v>529</v>
      </c>
      <c r="BR30" s="66">
        <f t="shared" si="47"/>
        <v>0</v>
      </c>
      <c r="BS30" s="368">
        <f t="shared" si="43"/>
        <v>0</v>
      </c>
      <c r="BT30" s="369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" t="s">
        <v>529</v>
      </c>
      <c r="CL30" s="10">
        <f t="shared" si="44"/>
        <v>0</v>
      </c>
      <c r="CM30" s="36"/>
      <c r="CN30" s="36"/>
      <c r="CO30" s="36"/>
      <c r="CP30" s="36"/>
      <c r="CQ30" s="36"/>
      <c r="CR30" s="36"/>
      <c r="CS30" s="36"/>
      <c r="CT30" s="36"/>
      <c r="CU30" s="36"/>
      <c r="CV30" s="512"/>
      <c r="CW30" s="513"/>
      <c r="CX30" s="3" t="s">
        <v>529</v>
      </c>
      <c r="CY30" s="10">
        <f t="shared" si="48"/>
        <v>0</v>
      </c>
      <c r="CZ30" s="36"/>
      <c r="DA30" s="36"/>
      <c r="DB30" s="36"/>
      <c r="DC30" s="36"/>
      <c r="DD30" s="36"/>
      <c r="DE30" s="36"/>
      <c r="DF30" s="36"/>
      <c r="DG30" s="36"/>
      <c r="DH30" s="340"/>
      <c r="DI30" s="518"/>
      <c r="DJ30" s="341"/>
      <c r="DK30" s="3" t="s">
        <v>529</v>
      </c>
      <c r="DL30" s="68">
        <f t="shared" si="49"/>
        <v>0</v>
      </c>
      <c r="DM30" s="194"/>
      <c r="DN30" s="194"/>
      <c r="DO30" s="194"/>
      <c r="DP30" s="194"/>
      <c r="DQ30" s="194"/>
      <c r="DR30" s="194"/>
      <c r="DS30" s="194"/>
      <c r="DT30" s="65"/>
      <c r="FG30" s="73"/>
      <c r="FH30" s="74"/>
      <c r="FI30" s="74"/>
      <c r="FJ30" s="74"/>
      <c r="FK30" s="74"/>
      <c r="FL30" s="74"/>
      <c r="FM30" s="74"/>
      <c r="FN30" s="74"/>
      <c r="FO30" s="74"/>
      <c r="FP30" s="74"/>
      <c r="FQ30" s="74"/>
      <c r="FR30" s="75"/>
      <c r="FS30" s="76"/>
      <c r="FT30" s="74"/>
      <c r="FU30" s="80"/>
      <c r="FV30" s="80"/>
      <c r="FW30" s="80"/>
    </row>
    <row r="31" spans="1:196" ht="37.35" customHeight="1">
      <c r="A31" s="3" t="s">
        <v>530</v>
      </c>
      <c r="B31" s="10">
        <f t="shared" si="38"/>
        <v>0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11"/>
      <c r="N31" s="3" t="s">
        <v>530</v>
      </c>
      <c r="O31" s="90">
        <f t="shared" si="39"/>
        <v>13</v>
      </c>
      <c r="P31" s="495">
        <f t="shared" si="40"/>
        <v>1213</v>
      </c>
      <c r="Q31" s="496"/>
      <c r="R31" s="205">
        <v>2</v>
      </c>
      <c r="S31" s="489">
        <v>50</v>
      </c>
      <c r="T31" s="490"/>
      <c r="U31" s="205">
        <v>11</v>
      </c>
      <c r="V31" s="206">
        <v>1163</v>
      </c>
      <c r="W31" s="206"/>
      <c r="X31" s="205"/>
      <c r="Y31" s="323">
        <v>11</v>
      </c>
      <c r="Z31" s="323">
        <v>1163</v>
      </c>
      <c r="AA31" s="3" t="s">
        <v>530</v>
      </c>
      <c r="AB31" s="66">
        <f t="shared" si="41"/>
        <v>0</v>
      </c>
      <c r="AC31" s="497">
        <f t="shared" si="42"/>
        <v>0</v>
      </c>
      <c r="AD31" s="498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11"/>
      <c r="AV31" s="3" t="s">
        <v>530</v>
      </c>
      <c r="AW31" s="66">
        <f t="shared" si="45"/>
        <v>0</v>
      </c>
      <c r="AX31" s="368">
        <f t="shared" si="46"/>
        <v>0</v>
      </c>
      <c r="AY31" s="526"/>
      <c r="AZ31" s="369"/>
      <c r="BA31" s="36"/>
      <c r="BB31" s="36"/>
      <c r="BC31" s="36"/>
      <c r="BD31" s="36"/>
      <c r="BE31" s="146"/>
      <c r="BF31" s="146"/>
      <c r="BG31" s="146"/>
      <c r="BH31" s="146"/>
      <c r="BI31" s="36"/>
      <c r="BJ31" s="36"/>
      <c r="BK31" s="36"/>
      <c r="BL31" s="36"/>
      <c r="BM31" s="36"/>
      <c r="BN31" s="36"/>
      <c r="BO31" s="146"/>
      <c r="BP31" s="146"/>
      <c r="BQ31" s="3" t="s">
        <v>530</v>
      </c>
      <c r="BR31" s="66">
        <f t="shared" si="47"/>
        <v>0</v>
      </c>
      <c r="BS31" s="368">
        <f t="shared" si="43"/>
        <v>0</v>
      </c>
      <c r="BT31" s="369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" t="s">
        <v>530</v>
      </c>
      <c r="CL31" s="10">
        <f t="shared" si="44"/>
        <v>0</v>
      </c>
      <c r="CM31" s="36"/>
      <c r="CN31" s="36"/>
      <c r="CO31" s="36"/>
      <c r="CP31" s="36"/>
      <c r="CQ31" s="36"/>
      <c r="CR31" s="36"/>
      <c r="CS31" s="36"/>
      <c r="CT31" s="36"/>
      <c r="CU31" s="36"/>
      <c r="CV31" s="512"/>
      <c r="CW31" s="513"/>
      <c r="CX31" s="3" t="s">
        <v>530</v>
      </c>
      <c r="CY31" s="85">
        <f t="shared" si="48"/>
        <v>0</v>
      </c>
      <c r="CZ31" s="36"/>
      <c r="DA31" s="36"/>
      <c r="DB31" s="36"/>
      <c r="DC31" s="36"/>
      <c r="DD31" s="36"/>
      <c r="DE31" s="36"/>
      <c r="DF31" s="36"/>
      <c r="DG31" s="36"/>
      <c r="DH31" s="340"/>
      <c r="DI31" s="518"/>
      <c r="DJ31" s="341"/>
      <c r="DK31" s="3" t="s">
        <v>530</v>
      </c>
      <c r="DL31" s="68">
        <f t="shared" si="49"/>
        <v>0</v>
      </c>
      <c r="DM31" s="194"/>
      <c r="DN31" s="194"/>
      <c r="DO31" s="194"/>
      <c r="DP31" s="194"/>
      <c r="DQ31" s="194"/>
      <c r="DR31" s="194"/>
      <c r="DS31" s="194"/>
      <c r="DT31" s="65"/>
      <c r="FG31" s="73"/>
      <c r="FH31" s="74"/>
      <c r="FI31" s="74"/>
      <c r="FJ31" s="74"/>
      <c r="FK31" s="74"/>
      <c r="FL31" s="74"/>
      <c r="FM31" s="74"/>
      <c r="FN31" s="74"/>
      <c r="FO31" s="74"/>
      <c r="FP31" s="74"/>
      <c r="FQ31" s="74"/>
      <c r="FR31" s="75"/>
      <c r="FS31" s="76"/>
      <c r="FT31" s="74"/>
      <c r="FU31" s="81"/>
      <c r="FV31" s="81"/>
      <c r="FW31" s="81"/>
    </row>
    <row r="32" spans="1:196" ht="37.35" customHeight="1">
      <c r="A32" s="3" t="s">
        <v>531</v>
      </c>
      <c r="B32" s="10">
        <f t="shared" si="38"/>
        <v>0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11"/>
      <c r="N32" s="3" t="s">
        <v>531</v>
      </c>
      <c r="O32" s="31">
        <f t="shared" si="39"/>
        <v>19</v>
      </c>
      <c r="P32" s="494">
        <f t="shared" si="40"/>
        <v>1585</v>
      </c>
      <c r="Q32" s="493"/>
      <c r="R32" s="205"/>
      <c r="S32" s="489"/>
      <c r="T32" s="490"/>
      <c r="U32" s="205">
        <v>19</v>
      </c>
      <c r="V32" s="206">
        <v>1585</v>
      </c>
      <c r="W32" s="206">
        <v>17</v>
      </c>
      <c r="X32" s="205">
        <v>1544</v>
      </c>
      <c r="Y32" s="205">
        <v>2</v>
      </c>
      <c r="Z32" s="205">
        <v>41</v>
      </c>
      <c r="AA32" s="3" t="s">
        <v>531</v>
      </c>
      <c r="AB32" s="86">
        <f t="shared" si="41"/>
        <v>0</v>
      </c>
      <c r="AC32" s="499">
        <f t="shared" si="42"/>
        <v>0</v>
      </c>
      <c r="AD32" s="500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P32" s="184"/>
      <c r="AQ32" s="184"/>
      <c r="AR32" s="184"/>
      <c r="AS32" s="184"/>
      <c r="AT32" s="184"/>
      <c r="AU32" s="11"/>
      <c r="AV32" s="3" t="s">
        <v>531</v>
      </c>
      <c r="AW32" s="86">
        <f t="shared" si="45"/>
        <v>0</v>
      </c>
      <c r="AX32" s="527">
        <f t="shared" si="46"/>
        <v>0</v>
      </c>
      <c r="AY32" s="528"/>
      <c r="AZ32" s="529"/>
      <c r="BA32" s="184"/>
      <c r="BB32" s="184"/>
      <c r="BC32" s="184"/>
      <c r="BD32" s="184"/>
      <c r="BE32" s="208"/>
      <c r="BF32" s="208"/>
      <c r="BG32" s="208"/>
      <c r="BH32" s="208"/>
      <c r="BI32" s="184"/>
      <c r="BJ32" s="184"/>
      <c r="BK32" s="184"/>
      <c r="BL32" s="184"/>
      <c r="BM32" s="184"/>
      <c r="BN32" s="184"/>
      <c r="BO32" s="146"/>
      <c r="BP32" s="146"/>
      <c r="BQ32" s="3" t="s">
        <v>531</v>
      </c>
      <c r="BR32" s="66">
        <f t="shared" si="47"/>
        <v>0</v>
      </c>
      <c r="BS32" s="368">
        <f t="shared" si="43"/>
        <v>0</v>
      </c>
      <c r="BT32" s="369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" t="s">
        <v>531</v>
      </c>
      <c r="CL32" s="10">
        <f t="shared" si="44"/>
        <v>0</v>
      </c>
      <c r="CM32" s="36"/>
      <c r="CN32" s="36"/>
      <c r="CO32" s="36"/>
      <c r="CP32" s="36"/>
      <c r="CQ32" s="36"/>
      <c r="CR32" s="36"/>
      <c r="CS32" s="36"/>
      <c r="CT32" s="36"/>
      <c r="CU32" s="36"/>
      <c r="CV32" s="512"/>
      <c r="CW32" s="513"/>
      <c r="CX32" s="3" t="s">
        <v>531</v>
      </c>
      <c r="CY32" s="10">
        <f t="shared" si="48"/>
        <v>0</v>
      </c>
      <c r="CZ32" s="36"/>
      <c r="DA32" s="36"/>
      <c r="DB32" s="36"/>
      <c r="DC32" s="36"/>
      <c r="DD32" s="36"/>
      <c r="DE32" s="36"/>
      <c r="DF32" s="36"/>
      <c r="DG32" s="36"/>
      <c r="DH32" s="340"/>
      <c r="DI32" s="518"/>
      <c r="DJ32" s="341"/>
      <c r="DK32" s="3" t="s">
        <v>531</v>
      </c>
      <c r="DL32" s="68">
        <f t="shared" si="49"/>
        <v>0</v>
      </c>
      <c r="DM32" s="194"/>
      <c r="DN32" s="194"/>
      <c r="DO32" s="194"/>
      <c r="DP32" s="194"/>
      <c r="DQ32" s="194"/>
      <c r="DR32" s="194"/>
      <c r="DS32" s="194"/>
      <c r="DT32" s="65"/>
      <c r="FG32" s="73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5"/>
      <c r="FS32" s="76"/>
      <c r="FT32" s="74"/>
      <c r="FU32" s="80"/>
      <c r="FV32" s="80"/>
      <c r="FW32" s="80"/>
    </row>
    <row r="33" spans="1:179" ht="37.35" customHeight="1">
      <c r="A33" s="3" t="s">
        <v>532</v>
      </c>
      <c r="B33" s="10">
        <f t="shared" si="38"/>
        <v>0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11"/>
      <c r="N33" s="3" t="s">
        <v>532</v>
      </c>
      <c r="O33" s="97">
        <f t="shared" si="39"/>
        <v>8</v>
      </c>
      <c r="P33" s="495">
        <f t="shared" si="40"/>
        <v>598</v>
      </c>
      <c r="Q33" s="496"/>
      <c r="R33" s="205"/>
      <c r="S33" s="489"/>
      <c r="T33" s="490"/>
      <c r="U33" s="205">
        <v>8</v>
      </c>
      <c r="V33" s="206">
        <v>598</v>
      </c>
      <c r="W33" s="206"/>
      <c r="X33" s="205"/>
      <c r="Y33" s="205">
        <v>8</v>
      </c>
      <c r="Z33" s="205">
        <v>598</v>
      </c>
      <c r="AA33" s="3" t="s">
        <v>532</v>
      </c>
      <c r="AB33" s="66">
        <f t="shared" si="41"/>
        <v>0</v>
      </c>
      <c r="AC33" s="497">
        <f t="shared" si="42"/>
        <v>0</v>
      </c>
      <c r="AD33" s="498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11"/>
      <c r="AV33" s="3" t="s">
        <v>532</v>
      </c>
      <c r="AW33" s="66">
        <f t="shared" si="45"/>
        <v>0</v>
      </c>
      <c r="AX33" s="368">
        <f t="shared" si="46"/>
        <v>0</v>
      </c>
      <c r="AY33" s="526"/>
      <c r="AZ33" s="369"/>
      <c r="BA33" s="36"/>
      <c r="BB33" s="36"/>
      <c r="BC33" s="36"/>
      <c r="BD33" s="36"/>
      <c r="BE33" s="146"/>
      <c r="BF33" s="146"/>
      <c r="BG33" s="146"/>
      <c r="BH33" s="146"/>
      <c r="BI33" s="36"/>
      <c r="BJ33" s="36"/>
      <c r="BK33" s="36"/>
      <c r="BL33" s="36"/>
      <c r="BM33" s="36"/>
      <c r="BN33" s="36"/>
      <c r="BO33" s="146"/>
      <c r="BP33" s="146"/>
      <c r="BQ33" s="3" t="s">
        <v>532</v>
      </c>
      <c r="BR33" s="66">
        <f t="shared" si="47"/>
        <v>0</v>
      </c>
      <c r="BS33" s="368">
        <f t="shared" si="43"/>
        <v>0</v>
      </c>
      <c r="BT33" s="369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" t="s">
        <v>532</v>
      </c>
      <c r="CL33" s="10">
        <f t="shared" si="44"/>
        <v>0</v>
      </c>
      <c r="CM33" s="36"/>
      <c r="CN33" s="36"/>
      <c r="CO33" s="36"/>
      <c r="CP33" s="36"/>
      <c r="CQ33" s="36"/>
      <c r="CR33" s="36"/>
      <c r="CS33" s="36"/>
      <c r="CT33" s="36"/>
      <c r="CU33" s="36"/>
      <c r="CV33" s="512"/>
      <c r="CW33" s="513"/>
      <c r="CX33" s="3" t="s">
        <v>532</v>
      </c>
      <c r="CY33" s="10">
        <f t="shared" si="48"/>
        <v>0</v>
      </c>
      <c r="CZ33" s="36"/>
      <c r="DA33" s="36"/>
      <c r="DB33" s="36"/>
      <c r="DC33" s="36"/>
      <c r="DD33" s="36"/>
      <c r="DE33" s="36"/>
      <c r="DF33" s="36"/>
      <c r="DG33" s="36"/>
      <c r="DH33" s="340"/>
      <c r="DI33" s="518"/>
      <c r="DJ33" s="341"/>
      <c r="DK33" s="3" t="s">
        <v>532</v>
      </c>
      <c r="DL33" s="68">
        <f t="shared" si="49"/>
        <v>0</v>
      </c>
      <c r="DM33" s="194"/>
      <c r="DN33" s="194"/>
      <c r="DO33" s="194"/>
      <c r="DP33" s="194"/>
      <c r="DQ33" s="194"/>
      <c r="DR33" s="194"/>
      <c r="DS33" s="194"/>
      <c r="DT33" s="65"/>
      <c r="FG33" s="73"/>
      <c r="FH33" s="74"/>
      <c r="FI33" s="74"/>
      <c r="FJ33" s="74"/>
      <c r="FK33" s="74"/>
      <c r="FL33" s="74"/>
      <c r="FM33" s="74"/>
      <c r="FN33" s="74"/>
      <c r="FO33" s="74"/>
      <c r="FP33" s="74"/>
      <c r="FQ33" s="74"/>
      <c r="FR33" s="75"/>
      <c r="FS33" s="76"/>
      <c r="FT33" s="74"/>
      <c r="FU33" s="81"/>
      <c r="FV33" s="81"/>
      <c r="FW33" s="81"/>
    </row>
    <row r="34" spans="1:179" ht="37.35" customHeight="1">
      <c r="A34" s="3" t="s">
        <v>533</v>
      </c>
      <c r="B34" s="10">
        <f t="shared" si="38"/>
        <v>0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11"/>
      <c r="N34" s="3" t="s">
        <v>533</v>
      </c>
      <c r="O34" s="90">
        <f t="shared" si="39"/>
        <v>10</v>
      </c>
      <c r="P34" s="494">
        <f t="shared" si="40"/>
        <v>650</v>
      </c>
      <c r="Q34" s="493"/>
      <c r="R34" s="205"/>
      <c r="S34" s="489"/>
      <c r="T34" s="490"/>
      <c r="U34" s="205">
        <v>10</v>
      </c>
      <c r="V34" s="206">
        <v>650</v>
      </c>
      <c r="W34" s="206">
        <v>10</v>
      </c>
      <c r="X34" s="205">
        <v>650</v>
      </c>
      <c r="Y34" s="205"/>
      <c r="Z34" s="205"/>
      <c r="AA34" s="3" t="s">
        <v>533</v>
      </c>
      <c r="AB34" s="66">
        <f t="shared" si="41"/>
        <v>0</v>
      </c>
      <c r="AC34" s="497">
        <f t="shared" si="42"/>
        <v>0</v>
      </c>
      <c r="AD34" s="498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11" t="s">
        <v>98</v>
      </c>
      <c r="AV34" s="3" t="s">
        <v>533</v>
      </c>
      <c r="AW34" s="66">
        <f t="shared" si="45"/>
        <v>0</v>
      </c>
      <c r="AX34" s="368">
        <f t="shared" si="46"/>
        <v>0</v>
      </c>
      <c r="AY34" s="526"/>
      <c r="AZ34" s="369"/>
      <c r="BA34" s="36"/>
      <c r="BB34" s="36"/>
      <c r="BC34" s="36"/>
      <c r="BD34" s="36"/>
      <c r="BE34" s="146"/>
      <c r="BF34" s="146"/>
      <c r="BG34" s="146"/>
      <c r="BH34" s="146"/>
      <c r="BI34" s="36"/>
      <c r="BJ34" s="36"/>
      <c r="BK34" s="36"/>
      <c r="BL34" s="36"/>
      <c r="BM34" s="36"/>
      <c r="BN34" s="36"/>
      <c r="BO34" s="146"/>
      <c r="BP34" s="146"/>
      <c r="BQ34" s="3" t="s">
        <v>533</v>
      </c>
      <c r="BR34" s="66">
        <f t="shared" si="47"/>
        <v>0</v>
      </c>
      <c r="BS34" s="368">
        <f t="shared" si="43"/>
        <v>0</v>
      </c>
      <c r="BT34" s="369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" t="s">
        <v>533</v>
      </c>
      <c r="CL34" s="10">
        <f t="shared" si="44"/>
        <v>0</v>
      </c>
      <c r="CM34" s="36"/>
      <c r="CN34" s="36"/>
      <c r="CO34" s="36"/>
      <c r="CP34" s="36"/>
      <c r="CQ34" s="36"/>
      <c r="CR34" s="36"/>
      <c r="CS34" s="36"/>
      <c r="CT34" s="36"/>
      <c r="CU34" s="36"/>
      <c r="CV34" s="512"/>
      <c r="CW34" s="513"/>
      <c r="CX34" s="3" t="s">
        <v>533</v>
      </c>
      <c r="CY34" s="10">
        <f t="shared" si="48"/>
        <v>0</v>
      </c>
      <c r="CZ34" s="36"/>
      <c r="DA34" s="36"/>
      <c r="DB34" s="36"/>
      <c r="DC34" s="36"/>
      <c r="DD34" s="36"/>
      <c r="DE34" s="36"/>
      <c r="DF34" s="36"/>
      <c r="DG34" s="36"/>
      <c r="DH34" s="340"/>
      <c r="DI34" s="518"/>
      <c r="DJ34" s="341"/>
      <c r="DK34" s="3" t="s">
        <v>533</v>
      </c>
      <c r="DL34" s="68">
        <f t="shared" si="49"/>
        <v>0</v>
      </c>
      <c r="DM34" s="194"/>
      <c r="DN34" s="194"/>
      <c r="DO34" s="194"/>
      <c r="DP34" s="194"/>
      <c r="DQ34" s="194"/>
      <c r="DR34" s="194"/>
      <c r="DS34" s="194"/>
      <c r="DT34" s="65"/>
      <c r="FG34" s="73"/>
      <c r="FH34" s="74"/>
      <c r="FI34" s="74"/>
      <c r="FJ34" s="74"/>
      <c r="FK34" s="74"/>
      <c r="FL34" s="74"/>
      <c r="FM34" s="74"/>
      <c r="FN34" s="74"/>
      <c r="FO34" s="74"/>
      <c r="FP34" s="74"/>
      <c r="FQ34" s="74"/>
      <c r="FR34" s="75"/>
      <c r="FS34" s="76"/>
      <c r="FT34" s="74"/>
      <c r="FU34" s="80"/>
      <c r="FV34" s="80"/>
      <c r="FW34" s="80"/>
    </row>
    <row r="35" spans="1:179" ht="37.35" customHeight="1">
      <c r="A35" s="3" t="s">
        <v>534</v>
      </c>
      <c r="B35" s="10">
        <f t="shared" si="38"/>
        <v>0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11"/>
      <c r="N35" s="3" t="s">
        <v>534</v>
      </c>
      <c r="O35" s="31">
        <f t="shared" si="39"/>
        <v>31</v>
      </c>
      <c r="P35" s="495">
        <f t="shared" si="40"/>
        <v>1842</v>
      </c>
      <c r="Q35" s="496"/>
      <c r="R35" s="205">
        <v>3</v>
      </c>
      <c r="S35" s="489">
        <v>55</v>
      </c>
      <c r="T35" s="490"/>
      <c r="U35" s="205">
        <v>28</v>
      </c>
      <c r="V35" s="206">
        <v>1787</v>
      </c>
      <c r="W35" s="322">
        <v>28</v>
      </c>
      <c r="X35" s="323">
        <v>1787</v>
      </c>
      <c r="Y35" s="205"/>
      <c r="Z35" s="205"/>
      <c r="AA35" s="3" t="s">
        <v>534</v>
      </c>
      <c r="AB35" s="66">
        <f t="shared" si="41"/>
        <v>0</v>
      </c>
      <c r="AC35" s="497">
        <f t="shared" si="42"/>
        <v>0</v>
      </c>
      <c r="AD35" s="498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11"/>
      <c r="AV35" s="3" t="s">
        <v>534</v>
      </c>
      <c r="AW35" s="66">
        <f t="shared" si="45"/>
        <v>0</v>
      </c>
      <c r="AX35" s="368">
        <f t="shared" si="46"/>
        <v>0</v>
      </c>
      <c r="AY35" s="526"/>
      <c r="AZ35" s="369"/>
      <c r="BA35" s="36"/>
      <c r="BB35" s="36"/>
      <c r="BC35" s="36"/>
      <c r="BD35" s="36"/>
      <c r="BE35" s="146"/>
      <c r="BF35" s="146"/>
      <c r="BG35" s="146"/>
      <c r="BH35" s="146"/>
      <c r="BI35" s="36"/>
      <c r="BJ35" s="36"/>
      <c r="BK35" s="36"/>
      <c r="BL35" s="36"/>
      <c r="BM35" s="36"/>
      <c r="BN35" s="36"/>
      <c r="BO35" s="146"/>
      <c r="BP35" s="146"/>
      <c r="BQ35" s="3" t="s">
        <v>534</v>
      </c>
      <c r="BR35" s="66">
        <f t="shared" si="47"/>
        <v>0</v>
      </c>
      <c r="BS35" s="368">
        <f t="shared" si="43"/>
        <v>0</v>
      </c>
      <c r="BT35" s="369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" t="s">
        <v>534</v>
      </c>
      <c r="CL35" s="10">
        <f t="shared" si="44"/>
        <v>0</v>
      </c>
      <c r="CM35" s="36"/>
      <c r="CN35" s="36"/>
      <c r="CO35" s="36"/>
      <c r="CP35" s="36"/>
      <c r="CQ35" s="36"/>
      <c r="CR35" s="36"/>
      <c r="CS35" s="36"/>
      <c r="CT35" s="36"/>
      <c r="CU35" s="36"/>
      <c r="CV35" s="512"/>
      <c r="CW35" s="513"/>
      <c r="CX35" s="3" t="s">
        <v>534</v>
      </c>
      <c r="CY35" s="10">
        <f t="shared" si="48"/>
        <v>0</v>
      </c>
      <c r="CZ35" s="36"/>
      <c r="DA35" s="36"/>
      <c r="DB35" s="36"/>
      <c r="DC35" s="36"/>
      <c r="DD35" s="36"/>
      <c r="DE35" s="36"/>
      <c r="DF35" s="36"/>
      <c r="DG35" s="36"/>
      <c r="DH35" s="340"/>
      <c r="DI35" s="518"/>
      <c r="DJ35" s="341"/>
      <c r="DK35" s="3" t="s">
        <v>534</v>
      </c>
      <c r="DL35" s="68">
        <f t="shared" si="49"/>
        <v>0</v>
      </c>
      <c r="DM35" s="194"/>
      <c r="DN35" s="194"/>
      <c r="DO35" s="194"/>
      <c r="DP35" s="194"/>
      <c r="DQ35" s="194"/>
      <c r="DR35" s="194"/>
      <c r="DS35" s="194"/>
      <c r="DT35" s="65"/>
      <c r="FG35" s="73"/>
      <c r="FH35" s="74"/>
      <c r="FI35" s="74"/>
      <c r="FJ35" s="74"/>
      <c r="FK35" s="74"/>
      <c r="FL35" s="74"/>
      <c r="FM35" s="74"/>
      <c r="FN35" s="74"/>
      <c r="FO35" s="74"/>
      <c r="FP35" s="74"/>
      <c r="FQ35" s="74"/>
      <c r="FR35" s="75"/>
      <c r="FS35" s="76"/>
      <c r="FT35" s="74"/>
      <c r="FU35" s="81"/>
      <c r="FV35" s="81"/>
      <c r="FW35" s="81"/>
    </row>
    <row r="36" spans="1:179" ht="37.35" customHeight="1">
      <c r="A36" s="3" t="s">
        <v>535</v>
      </c>
      <c r="B36" s="10">
        <f t="shared" si="38"/>
        <v>0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11"/>
      <c r="N36" s="3" t="s">
        <v>535</v>
      </c>
      <c r="O36" s="31">
        <f t="shared" si="39"/>
        <v>23</v>
      </c>
      <c r="P36" s="495">
        <f t="shared" si="40"/>
        <v>1571</v>
      </c>
      <c r="Q36" s="496"/>
      <c r="R36" s="205">
        <v>5</v>
      </c>
      <c r="S36" s="489">
        <v>244</v>
      </c>
      <c r="T36" s="490"/>
      <c r="U36" s="205">
        <v>18</v>
      </c>
      <c r="V36" s="206">
        <v>1327</v>
      </c>
      <c r="W36" s="322">
        <v>16</v>
      </c>
      <c r="X36" s="323">
        <v>1287</v>
      </c>
      <c r="Y36" s="205">
        <v>2</v>
      </c>
      <c r="Z36" s="205">
        <v>40</v>
      </c>
      <c r="AA36" s="3" t="s">
        <v>535</v>
      </c>
      <c r="AB36" s="66">
        <f t="shared" si="41"/>
        <v>0</v>
      </c>
      <c r="AC36" s="497">
        <f t="shared" si="42"/>
        <v>0</v>
      </c>
      <c r="AD36" s="498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11"/>
      <c r="AV36" s="3" t="s">
        <v>535</v>
      </c>
      <c r="AW36" s="96">
        <f t="shared" si="45"/>
        <v>0</v>
      </c>
      <c r="AX36" s="368">
        <f t="shared" si="46"/>
        <v>0</v>
      </c>
      <c r="AY36" s="526"/>
      <c r="AZ36" s="369"/>
      <c r="BA36" s="36"/>
      <c r="BB36" s="36"/>
      <c r="BC36" s="36"/>
      <c r="BD36" s="36"/>
      <c r="BE36" s="146"/>
      <c r="BF36" s="146"/>
      <c r="BG36" s="146"/>
      <c r="BH36" s="146"/>
      <c r="BI36" s="36"/>
      <c r="BJ36" s="36"/>
      <c r="BK36" s="36"/>
      <c r="BL36" s="36"/>
      <c r="BM36" s="36"/>
      <c r="BN36" s="36"/>
      <c r="BO36" s="146"/>
      <c r="BP36" s="146"/>
      <c r="BQ36" s="3" t="s">
        <v>535</v>
      </c>
      <c r="BR36" s="66">
        <f t="shared" si="47"/>
        <v>0</v>
      </c>
      <c r="BS36" s="368">
        <f t="shared" si="43"/>
        <v>0</v>
      </c>
      <c r="BT36" s="369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" t="s">
        <v>535</v>
      </c>
      <c r="CL36" s="10">
        <f t="shared" si="44"/>
        <v>0</v>
      </c>
      <c r="CM36" s="36"/>
      <c r="CN36" s="36"/>
      <c r="CO36" s="36"/>
      <c r="CP36" s="36"/>
      <c r="CQ36" s="36"/>
      <c r="CR36" s="36"/>
      <c r="CS36" s="36"/>
      <c r="CT36" s="36"/>
      <c r="CU36" s="36"/>
      <c r="CV36" s="512"/>
      <c r="CW36" s="513"/>
      <c r="CX36" s="3" t="s">
        <v>535</v>
      </c>
      <c r="CY36" s="10">
        <f t="shared" si="48"/>
        <v>0</v>
      </c>
      <c r="CZ36" s="36"/>
      <c r="DA36" s="36"/>
      <c r="DB36" s="36"/>
      <c r="DC36" s="36"/>
      <c r="DD36" s="36"/>
      <c r="DE36" s="36"/>
      <c r="DF36" s="36"/>
      <c r="DG36" s="36"/>
      <c r="DH36" s="340"/>
      <c r="DI36" s="518"/>
      <c r="DJ36" s="341"/>
      <c r="DK36" s="3" t="s">
        <v>535</v>
      </c>
      <c r="DL36" s="68">
        <f t="shared" si="49"/>
        <v>13</v>
      </c>
      <c r="DM36" s="194">
        <v>13</v>
      </c>
      <c r="DN36" s="194"/>
      <c r="DO36" s="194"/>
      <c r="DP36" s="194"/>
      <c r="DQ36" s="194"/>
      <c r="DR36" s="194"/>
      <c r="DS36" s="194"/>
      <c r="DT36" s="65"/>
      <c r="FG36" s="73"/>
      <c r="FH36" s="74"/>
      <c r="FI36" s="74"/>
      <c r="FJ36" s="74"/>
      <c r="FK36" s="74"/>
      <c r="FL36" s="74"/>
      <c r="FM36" s="74"/>
      <c r="FN36" s="74"/>
      <c r="FO36" s="74"/>
      <c r="FP36" s="74"/>
      <c r="FQ36" s="74"/>
      <c r="FR36" s="75"/>
      <c r="FS36" s="76"/>
      <c r="FT36" s="74"/>
      <c r="FU36" s="80"/>
      <c r="FV36" s="80"/>
      <c r="FW36" s="80"/>
    </row>
    <row r="37" spans="1:179" ht="37.35" customHeight="1">
      <c r="A37" s="34"/>
      <c r="B37" s="10">
        <f t="shared" si="38"/>
        <v>0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11"/>
      <c r="N37" s="34"/>
      <c r="O37" s="95">
        <f t="shared" si="39"/>
        <v>0</v>
      </c>
      <c r="P37" s="495">
        <f t="shared" si="40"/>
        <v>0</v>
      </c>
      <c r="Q37" s="496"/>
      <c r="R37" s="205"/>
      <c r="S37" s="489"/>
      <c r="T37" s="490"/>
      <c r="U37" s="205"/>
      <c r="V37" s="206"/>
      <c r="W37" s="206"/>
      <c r="X37" s="205"/>
      <c r="Y37" s="205"/>
      <c r="Z37" s="205"/>
      <c r="AA37" s="34"/>
      <c r="AB37" s="66">
        <f t="shared" si="41"/>
        <v>0</v>
      </c>
      <c r="AC37" s="497">
        <f t="shared" si="42"/>
        <v>0</v>
      </c>
      <c r="AD37" s="498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11"/>
      <c r="AV37" s="34"/>
      <c r="AW37" s="66">
        <f t="shared" si="45"/>
        <v>0</v>
      </c>
      <c r="AX37" s="368">
        <f t="shared" si="46"/>
        <v>0</v>
      </c>
      <c r="AY37" s="526"/>
      <c r="AZ37" s="369"/>
      <c r="BA37" s="36"/>
      <c r="BB37" s="36"/>
      <c r="BC37" s="36"/>
      <c r="BD37" s="36"/>
      <c r="BE37" s="146"/>
      <c r="BF37" s="146"/>
      <c r="BG37" s="146"/>
      <c r="BH37" s="146"/>
      <c r="BI37" s="36"/>
      <c r="BJ37" s="36"/>
      <c r="BK37" s="36"/>
      <c r="BL37" s="36"/>
      <c r="BM37" s="36"/>
      <c r="BN37" s="36"/>
      <c r="BO37" s="146"/>
      <c r="BP37" s="146"/>
      <c r="BQ37" s="34"/>
      <c r="BR37" s="66">
        <f t="shared" si="47"/>
        <v>0</v>
      </c>
      <c r="BS37" s="368">
        <f t="shared" si="43"/>
        <v>0</v>
      </c>
      <c r="BT37" s="369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4"/>
      <c r="CL37" s="10">
        <f t="shared" si="44"/>
        <v>0</v>
      </c>
      <c r="CM37" s="36"/>
      <c r="CN37" s="36"/>
      <c r="CO37" s="36"/>
      <c r="CP37" s="36"/>
      <c r="CQ37" s="36"/>
      <c r="CR37" s="36"/>
      <c r="CS37" s="36"/>
      <c r="CT37" s="36"/>
      <c r="CU37" s="36"/>
      <c r="CV37" s="512"/>
      <c r="CW37" s="513"/>
      <c r="CX37" s="34"/>
      <c r="CY37" s="10">
        <f t="shared" si="48"/>
        <v>0</v>
      </c>
      <c r="CZ37" s="36"/>
      <c r="DA37" s="36"/>
      <c r="DB37" s="36"/>
      <c r="DC37" s="36"/>
      <c r="DD37" s="36"/>
      <c r="DE37" s="36"/>
      <c r="DF37" s="36"/>
      <c r="DG37" s="36"/>
      <c r="DH37" s="340"/>
      <c r="DI37" s="518"/>
      <c r="DJ37" s="341"/>
      <c r="DK37" s="34"/>
      <c r="DL37" s="68">
        <f t="shared" si="49"/>
        <v>0</v>
      </c>
      <c r="DM37" s="194"/>
      <c r="DN37" s="194"/>
      <c r="DO37" s="194"/>
      <c r="DP37" s="194"/>
      <c r="DQ37" s="194"/>
      <c r="DR37" s="194"/>
      <c r="DS37" s="194"/>
      <c r="DT37" s="65"/>
      <c r="FG37" s="73"/>
      <c r="FH37" s="74"/>
      <c r="FI37" s="74"/>
      <c r="FJ37" s="74"/>
      <c r="FK37" s="74"/>
      <c r="FL37" s="74"/>
      <c r="FM37" s="74"/>
      <c r="FN37" s="74"/>
      <c r="FO37" s="74"/>
      <c r="FP37" s="74"/>
      <c r="FQ37" s="74"/>
      <c r="FR37" s="75"/>
      <c r="FS37" s="76"/>
      <c r="FT37" s="74"/>
      <c r="FU37" s="80"/>
      <c r="FV37" s="80"/>
      <c r="FW37" s="80"/>
    </row>
    <row r="38" spans="1:179" ht="37.35" customHeight="1">
      <c r="A38" s="3"/>
      <c r="B38" s="10">
        <f t="shared" si="38"/>
        <v>0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11"/>
      <c r="N38" s="3"/>
      <c r="O38" s="31">
        <f t="shared" si="39"/>
        <v>0</v>
      </c>
      <c r="P38" s="494">
        <f t="shared" si="40"/>
        <v>0</v>
      </c>
      <c r="Q38" s="493"/>
      <c r="R38" s="205"/>
      <c r="S38" s="489"/>
      <c r="T38" s="490"/>
      <c r="U38" s="205"/>
      <c r="V38" s="206"/>
      <c r="W38" s="206"/>
      <c r="X38" s="205"/>
      <c r="Y38" s="205"/>
      <c r="Z38" s="205"/>
      <c r="AA38" s="3"/>
      <c r="AB38" s="86">
        <f t="shared" si="41"/>
        <v>0</v>
      </c>
      <c r="AC38" s="499">
        <f t="shared" si="42"/>
        <v>0</v>
      </c>
      <c r="AD38" s="500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11"/>
      <c r="AV38" s="3"/>
      <c r="AW38" s="94">
        <f t="shared" si="45"/>
        <v>0</v>
      </c>
      <c r="AX38" s="368">
        <f t="shared" si="46"/>
        <v>0</v>
      </c>
      <c r="AY38" s="526"/>
      <c r="AZ38" s="369"/>
      <c r="BA38" s="36"/>
      <c r="BB38" s="36"/>
      <c r="BC38" s="36"/>
      <c r="BD38" s="36"/>
      <c r="BE38" s="146"/>
      <c r="BF38" s="146"/>
      <c r="BG38" s="146"/>
      <c r="BH38" s="146"/>
      <c r="BI38" s="36"/>
      <c r="BJ38" s="36"/>
      <c r="BK38" s="36"/>
      <c r="BL38" s="36"/>
      <c r="BM38" s="36"/>
      <c r="BN38" s="36"/>
      <c r="BO38" s="146"/>
      <c r="BP38" s="146"/>
      <c r="BQ38" s="3"/>
      <c r="BR38" s="66">
        <f t="shared" si="47"/>
        <v>0</v>
      </c>
      <c r="BS38" s="368">
        <f t="shared" si="43"/>
        <v>0</v>
      </c>
      <c r="BT38" s="369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"/>
      <c r="CL38" s="10">
        <f t="shared" si="44"/>
        <v>0</v>
      </c>
      <c r="CM38" s="11"/>
      <c r="CN38" s="11"/>
      <c r="CO38" s="11"/>
      <c r="CP38" s="11"/>
      <c r="CQ38" s="11"/>
      <c r="CR38" s="11"/>
      <c r="CS38" s="11"/>
      <c r="CT38" s="11"/>
      <c r="CU38" s="11"/>
      <c r="CV38" s="519"/>
      <c r="CW38" s="520"/>
      <c r="CX38" s="3"/>
      <c r="CY38" s="10">
        <f t="shared" si="48"/>
        <v>0</v>
      </c>
      <c r="CZ38" s="11"/>
      <c r="DA38" s="11"/>
      <c r="DB38" s="11"/>
      <c r="DC38" s="11"/>
      <c r="DD38" s="11"/>
      <c r="DE38" s="11"/>
      <c r="DF38" s="11"/>
      <c r="DG38" s="11"/>
      <c r="DH38" s="353"/>
      <c r="DI38" s="525"/>
      <c r="DJ38" s="354"/>
      <c r="DK38" s="3"/>
      <c r="DL38" s="68">
        <f t="shared" si="49"/>
        <v>0</v>
      </c>
      <c r="DM38" s="194"/>
      <c r="DN38" s="194"/>
      <c r="DO38" s="194"/>
      <c r="DP38" s="194"/>
      <c r="DQ38" s="194"/>
      <c r="DR38" s="194"/>
      <c r="DS38" s="194"/>
      <c r="DT38" s="65"/>
      <c r="FG38" s="73"/>
      <c r="FH38" s="74"/>
      <c r="FI38" s="74"/>
      <c r="FJ38" s="74"/>
      <c r="FK38" s="74"/>
      <c r="FL38" s="74"/>
      <c r="FM38" s="74"/>
      <c r="FN38" s="74"/>
      <c r="FO38" s="74"/>
      <c r="FP38" s="74"/>
      <c r="FQ38" s="74"/>
      <c r="FR38" s="75"/>
      <c r="FS38" s="76"/>
      <c r="FT38" s="74"/>
      <c r="FU38" s="81"/>
      <c r="FV38" s="81"/>
      <c r="FW38" s="81"/>
    </row>
    <row r="39" spans="1:179" ht="37.35" customHeight="1">
      <c r="A39" s="3"/>
      <c r="B39" s="10">
        <f t="shared" si="38"/>
        <v>0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11"/>
      <c r="N39" s="3"/>
      <c r="O39" s="31">
        <f t="shared" si="39"/>
        <v>0</v>
      </c>
      <c r="P39" s="494">
        <f t="shared" si="40"/>
        <v>0</v>
      </c>
      <c r="Q39" s="493"/>
      <c r="R39" s="205"/>
      <c r="S39" s="489"/>
      <c r="T39" s="490"/>
      <c r="U39" s="205"/>
      <c r="V39" s="205"/>
      <c r="W39" s="206"/>
      <c r="X39" s="205"/>
      <c r="Y39" s="205"/>
      <c r="Z39" s="205"/>
      <c r="AA39" s="3"/>
      <c r="AB39" s="66">
        <f t="shared" si="41"/>
        <v>0</v>
      </c>
      <c r="AC39" s="497">
        <f t="shared" si="42"/>
        <v>0</v>
      </c>
      <c r="AD39" s="498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11"/>
      <c r="AV39" s="3"/>
      <c r="AW39" s="66">
        <f t="shared" si="45"/>
        <v>0</v>
      </c>
      <c r="AX39" s="368">
        <f t="shared" si="46"/>
        <v>0</v>
      </c>
      <c r="AY39" s="526"/>
      <c r="AZ39" s="369"/>
      <c r="BA39" s="36"/>
      <c r="BB39" s="36"/>
      <c r="BC39" s="36"/>
      <c r="BD39" s="36"/>
      <c r="BE39" s="146"/>
      <c r="BF39" s="146"/>
      <c r="BG39" s="146"/>
      <c r="BH39" s="146"/>
      <c r="BI39" s="36"/>
      <c r="BJ39" s="36"/>
      <c r="BK39" s="36"/>
      <c r="BL39" s="36"/>
      <c r="BM39" s="36"/>
      <c r="BN39" s="36"/>
      <c r="BO39" s="146"/>
      <c r="BP39" s="146"/>
      <c r="BQ39" s="3"/>
      <c r="BR39" s="66">
        <f t="shared" si="47"/>
        <v>0</v>
      </c>
      <c r="BS39" s="368">
        <f t="shared" si="43"/>
        <v>0</v>
      </c>
      <c r="BT39" s="369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"/>
      <c r="CL39" s="10">
        <f t="shared" si="44"/>
        <v>0</v>
      </c>
      <c r="CM39" s="11"/>
      <c r="CN39" s="11"/>
      <c r="CO39" s="11"/>
      <c r="CP39" s="11"/>
      <c r="CQ39" s="11"/>
      <c r="CR39" s="11"/>
      <c r="CS39" s="11"/>
      <c r="CT39" s="11"/>
      <c r="CU39" s="11"/>
      <c r="CV39" s="519"/>
      <c r="CW39" s="520"/>
      <c r="CX39" s="3"/>
      <c r="CY39" s="10">
        <f t="shared" si="48"/>
        <v>0</v>
      </c>
      <c r="CZ39" s="11"/>
      <c r="DA39" s="11"/>
      <c r="DB39" s="11"/>
      <c r="DC39" s="11"/>
      <c r="DD39" s="11"/>
      <c r="DE39" s="11"/>
      <c r="DF39" s="11"/>
      <c r="DG39" s="11"/>
      <c r="DH39" s="353"/>
      <c r="DI39" s="525"/>
      <c r="DJ39" s="354"/>
      <c r="DK39" s="3"/>
      <c r="DL39" s="68">
        <f t="shared" si="49"/>
        <v>0</v>
      </c>
      <c r="DM39" s="194"/>
      <c r="DN39" s="194"/>
      <c r="DO39" s="194"/>
      <c r="DP39" s="194"/>
      <c r="DQ39" s="194"/>
      <c r="DR39" s="194"/>
      <c r="DS39" s="194"/>
      <c r="DT39" s="65"/>
      <c r="FG39" s="79"/>
      <c r="FH39" s="79"/>
      <c r="FI39" s="79"/>
      <c r="FJ39" s="79"/>
      <c r="FK39" s="79"/>
      <c r="FL39" s="79"/>
      <c r="FM39" s="79"/>
      <c r="FN39" s="79"/>
      <c r="FO39" s="79"/>
      <c r="FP39" s="79"/>
      <c r="FQ39" s="79"/>
      <c r="FR39" s="79"/>
      <c r="FS39" s="79"/>
      <c r="FT39" s="79"/>
      <c r="FU39" s="79"/>
      <c r="FV39" s="79"/>
      <c r="FW39" s="79"/>
    </row>
    <row r="40" spans="1:179" ht="37.35" customHeight="1">
      <c r="AL40" s="8"/>
      <c r="AM40" s="8"/>
      <c r="AN40" s="8"/>
      <c r="AO40" s="8"/>
      <c r="AP40" s="8"/>
      <c r="AQ40" s="8"/>
      <c r="AR40" s="8"/>
      <c r="AU40" s="33"/>
    </row>
    <row r="41" spans="1:179" ht="37.35" customHeight="1">
      <c r="AU41" s="33"/>
      <c r="AV41" s="33"/>
      <c r="AW41" s="33"/>
      <c r="AX41" s="33"/>
    </row>
    <row r="42" spans="1:179" ht="37.35" customHeight="1"/>
    <row r="43" spans="1:179" ht="37.35" customHeight="1"/>
    <row r="44" spans="1:179" ht="37.35" customHeight="1"/>
    <row r="45" spans="1:179" ht="37.35" customHeight="1"/>
    <row r="46" spans="1:179" ht="37.35" customHeight="1"/>
    <row r="47" spans="1:179" ht="37.35" customHeight="1"/>
    <row r="48" spans="1:179" ht="37.35" customHeight="1"/>
    <row r="49" ht="37.35" customHeight="1"/>
    <row r="50" ht="37.35" customHeight="1"/>
    <row r="51" ht="37.35" customHeight="1"/>
    <row r="52" ht="37.35" customHeight="1"/>
    <row r="53" ht="37.35" customHeight="1"/>
    <row r="54" ht="37.35" customHeight="1"/>
    <row r="55" ht="37.35" customHeight="1"/>
    <row r="56" ht="37.35" customHeight="1"/>
    <row r="57" ht="37.35" customHeight="1"/>
  </sheetData>
  <mergeCells count="508">
    <mergeCell ref="AX37:AZ37"/>
    <mergeCell ref="AX38:AZ38"/>
    <mergeCell ref="AX39:AZ39"/>
    <mergeCell ref="AX30:AZ30"/>
    <mergeCell ref="AX31:AZ31"/>
    <mergeCell ref="AX32:AZ32"/>
    <mergeCell ref="AX33:AZ33"/>
    <mergeCell ref="AX34:AZ34"/>
    <mergeCell ref="AX35:AZ35"/>
    <mergeCell ref="AX25:AZ25"/>
    <mergeCell ref="AX26:AZ26"/>
    <mergeCell ref="AX27:AZ27"/>
    <mergeCell ref="AX28:AZ28"/>
    <mergeCell ref="AX29:AZ29"/>
    <mergeCell ref="AX36:AZ36"/>
    <mergeCell ref="DH36:DJ36"/>
    <mergeCell ref="DH37:DJ37"/>
    <mergeCell ref="DH38:DJ38"/>
    <mergeCell ref="DH39:DJ39"/>
    <mergeCell ref="DL23:DT23"/>
    <mergeCell ref="DH30:DJ30"/>
    <mergeCell ref="DH31:DJ31"/>
    <mergeCell ref="DH32:DJ32"/>
    <mergeCell ref="DH33:DJ33"/>
    <mergeCell ref="DH34:DJ34"/>
    <mergeCell ref="DH35:DJ35"/>
    <mergeCell ref="CV36:CW36"/>
    <mergeCell ref="CV37:CW37"/>
    <mergeCell ref="CV38:CW38"/>
    <mergeCell ref="CV39:CW39"/>
    <mergeCell ref="DH23:DJ24"/>
    <mergeCell ref="DH25:DJ25"/>
    <mergeCell ref="DH26:DJ26"/>
    <mergeCell ref="DH27:DJ27"/>
    <mergeCell ref="DH28:DJ28"/>
    <mergeCell ref="DH29:DJ29"/>
    <mergeCell ref="CV30:CW30"/>
    <mergeCell ref="CV31:CW31"/>
    <mergeCell ref="CV32:CW32"/>
    <mergeCell ref="CV33:CW33"/>
    <mergeCell ref="CV34:CW34"/>
    <mergeCell ref="CV35:CW35"/>
    <mergeCell ref="CV23:CW24"/>
    <mergeCell ref="CV25:CW25"/>
    <mergeCell ref="CV26:CW26"/>
    <mergeCell ref="CV27:CW27"/>
    <mergeCell ref="CV28:CW28"/>
    <mergeCell ref="CV29:CW29"/>
    <mergeCell ref="AM9:AN9"/>
    <mergeCell ref="AM12:AN12"/>
    <mergeCell ref="AO10:AP10"/>
    <mergeCell ref="AO11:AP11"/>
    <mergeCell ref="AO12:AP12"/>
    <mergeCell ref="AM19:AN19"/>
    <mergeCell ref="AM18:AN18"/>
    <mergeCell ref="AM17:AN17"/>
    <mergeCell ref="AM15:AN15"/>
    <mergeCell ref="AM14:AN14"/>
    <mergeCell ref="AM11:AN11"/>
    <mergeCell ref="AO17:AP17"/>
    <mergeCell ref="AO16:AP16"/>
    <mergeCell ref="AO15:AP15"/>
    <mergeCell ref="AO14:AP14"/>
    <mergeCell ref="AM10:AN10"/>
    <mergeCell ref="AM13:AN13"/>
    <mergeCell ref="DK23:DK24"/>
    <mergeCell ref="DK21:DT22"/>
    <mergeCell ref="BY23:BZ23"/>
    <mergeCell ref="DC23:DC24"/>
    <mergeCell ref="AG4:AH4"/>
    <mergeCell ref="AQ16:AR16"/>
    <mergeCell ref="AQ15:AR15"/>
    <mergeCell ref="AQ8:AR8"/>
    <mergeCell ref="AQ7:AR7"/>
    <mergeCell ref="AQ6:AR6"/>
    <mergeCell ref="BB5:BC5"/>
    <mergeCell ref="BM4:BN4"/>
    <mergeCell ref="BM5:BN5"/>
    <mergeCell ref="BM6:BN6"/>
    <mergeCell ref="BM7:BN7"/>
    <mergeCell ref="BM8:BN8"/>
    <mergeCell ref="BI5:BJ5"/>
    <mergeCell ref="BI6:BJ6"/>
    <mergeCell ref="BI7:BJ7"/>
    <mergeCell ref="BI8:BJ8"/>
    <mergeCell ref="BI12:BJ12"/>
    <mergeCell ref="BB12:BC12"/>
    <mergeCell ref="BM14:BN14"/>
    <mergeCell ref="BK12:BL12"/>
    <mergeCell ref="BK15:BL15"/>
    <mergeCell ref="BI15:BJ15"/>
    <mergeCell ref="BB13:BC13"/>
    <mergeCell ref="AZ15:BA15"/>
    <mergeCell ref="AZ11:BA11"/>
    <mergeCell ref="AZ12:BA12"/>
    <mergeCell ref="AZ13:BA13"/>
    <mergeCell ref="BM13:BN13"/>
    <mergeCell ref="BB14:BC14"/>
    <mergeCell ref="BM15:BN15"/>
    <mergeCell ref="BI13:BJ13"/>
    <mergeCell ref="BI14:BJ14"/>
    <mergeCell ref="BK14:BL14"/>
    <mergeCell ref="AZ19:BA19"/>
    <mergeCell ref="BB6:BC6"/>
    <mergeCell ref="BB7:BC7"/>
    <mergeCell ref="BB8:BC8"/>
    <mergeCell ref="BB9:BC9"/>
    <mergeCell ref="BB10:BC10"/>
    <mergeCell ref="AZ10:BA10"/>
    <mergeCell ref="BB11:BC11"/>
    <mergeCell ref="BB15:BC15"/>
    <mergeCell ref="AZ14:BA14"/>
    <mergeCell ref="AZ5:BA5"/>
    <mergeCell ref="AZ6:BA6"/>
    <mergeCell ref="AZ7:BA7"/>
    <mergeCell ref="AZ8:BA8"/>
    <mergeCell ref="AZ9:BA9"/>
    <mergeCell ref="BM12:BN12"/>
    <mergeCell ref="BK5:BL5"/>
    <mergeCell ref="BK6:BL6"/>
    <mergeCell ref="BK7:BL7"/>
    <mergeCell ref="BK8:BL8"/>
    <mergeCell ref="BI19:BJ19"/>
    <mergeCell ref="BE23:BF23"/>
    <mergeCell ref="BG23:BH23"/>
    <mergeCell ref="BB16:BC16"/>
    <mergeCell ref="BB17:BC17"/>
    <mergeCell ref="BB18:BC18"/>
    <mergeCell ref="BI16:BJ16"/>
    <mergeCell ref="BI17:BJ17"/>
    <mergeCell ref="BI18:BJ18"/>
    <mergeCell ref="AZ16:BA16"/>
    <mergeCell ref="AZ17:BA17"/>
    <mergeCell ref="DG23:DG24"/>
    <mergeCell ref="AA21:AU21"/>
    <mergeCell ref="A21:M23"/>
    <mergeCell ref="CX21:DJ22"/>
    <mergeCell ref="CK21:CW22"/>
    <mergeCell ref="N22:N24"/>
    <mergeCell ref="U23:V23"/>
    <mergeCell ref="W23:X23"/>
    <mergeCell ref="Y23:Z23"/>
    <mergeCell ref="AW23:AZ23"/>
    <mergeCell ref="DA23:DA24"/>
    <mergeCell ref="DB23:DB24"/>
    <mergeCell ref="CQ23:CQ24"/>
    <mergeCell ref="CR23:CR24"/>
    <mergeCell ref="BK23:BL23"/>
    <mergeCell ref="BM23:BN23"/>
    <mergeCell ref="AA22:AA24"/>
    <mergeCell ref="AU22:AU24"/>
    <mergeCell ref="P39:Q39"/>
    <mergeCell ref="S24:T24"/>
    <mergeCell ref="S25:T25"/>
    <mergeCell ref="S26:T26"/>
    <mergeCell ref="S27:T27"/>
    <mergeCell ref="S28:T28"/>
    <mergeCell ref="S29:T29"/>
    <mergeCell ref="P38:Q38"/>
    <mergeCell ref="S30:T30"/>
    <mergeCell ref="P37:Q37"/>
    <mergeCell ref="P36:Q36"/>
    <mergeCell ref="P29:Q29"/>
    <mergeCell ref="P25:Q25"/>
    <mergeCell ref="P33:Q33"/>
    <mergeCell ref="DE23:DE24"/>
    <mergeCell ref="AC24:AD24"/>
    <mergeCell ref="CX23:CX24"/>
    <mergeCell ref="CY23:CY24"/>
    <mergeCell ref="CZ23:CZ24"/>
    <mergeCell ref="AC32:AD32"/>
    <mergeCell ref="AC30:AD30"/>
    <mergeCell ref="AC33:AD33"/>
    <mergeCell ref="AC26:AD26"/>
    <mergeCell ref="S31:T31"/>
    <mergeCell ref="P30:Q30"/>
    <mergeCell ref="P31:Q31"/>
    <mergeCell ref="P32:Q32"/>
    <mergeCell ref="P28:Q28"/>
    <mergeCell ref="AG16:AH16"/>
    <mergeCell ref="AB23:AD23"/>
    <mergeCell ref="AG17:AH17"/>
    <mergeCell ref="AE19:AF19"/>
    <mergeCell ref="AE16:AF16"/>
    <mergeCell ref="AE18:AF18"/>
    <mergeCell ref="AG8:AH8"/>
    <mergeCell ref="AC38:AD38"/>
    <mergeCell ref="AC36:AD36"/>
    <mergeCell ref="AE23:AF23"/>
    <mergeCell ref="AG23:AH23"/>
    <mergeCell ref="AE15:AF15"/>
    <mergeCell ref="AG15:AH15"/>
    <mergeCell ref="AC25:AD25"/>
    <mergeCell ref="AG19:AH19"/>
    <mergeCell ref="AG18:AH18"/>
    <mergeCell ref="AC39:AD39"/>
    <mergeCell ref="AC37:AD37"/>
    <mergeCell ref="AC27:AD27"/>
    <mergeCell ref="AC29:AD29"/>
    <mergeCell ref="AC31:AD31"/>
    <mergeCell ref="AE6:AF6"/>
    <mergeCell ref="AE7:AF7"/>
    <mergeCell ref="AE8:AF8"/>
    <mergeCell ref="AC34:AD34"/>
    <mergeCell ref="AC35:AD35"/>
    <mergeCell ref="AM7:AN7"/>
    <mergeCell ref="AM8:AN8"/>
    <mergeCell ref="P35:Q35"/>
    <mergeCell ref="S32:T32"/>
    <mergeCell ref="AC28:AD28"/>
    <mergeCell ref="S33:T33"/>
    <mergeCell ref="P34:Q34"/>
    <mergeCell ref="AM23:AN23"/>
    <mergeCell ref="AE9:AF9"/>
    <mergeCell ref="AG10:AH10"/>
    <mergeCell ref="O23:Q23"/>
    <mergeCell ref="P24:Q24"/>
    <mergeCell ref="AB22:AT22"/>
    <mergeCell ref="P26:Q26"/>
    <mergeCell ref="P27:Q27"/>
    <mergeCell ref="AI23:AJ23"/>
    <mergeCell ref="AK23:AL23"/>
    <mergeCell ref="AO23:AP23"/>
    <mergeCell ref="AQ23:AR23"/>
    <mergeCell ref="AS23:AT23"/>
    <mergeCell ref="N21:Z21"/>
    <mergeCell ref="S39:T39"/>
    <mergeCell ref="S34:T34"/>
    <mergeCell ref="S35:T35"/>
    <mergeCell ref="S36:T36"/>
    <mergeCell ref="S37:T37"/>
    <mergeCell ref="W22:Z22"/>
    <mergeCell ref="O22:V22"/>
    <mergeCell ref="S38:T38"/>
    <mergeCell ref="R23:T23"/>
    <mergeCell ref="DD23:DD24"/>
    <mergeCell ref="CA23:CB23"/>
    <mergeCell ref="CC23:CD23"/>
    <mergeCell ref="CE23:CF23"/>
    <mergeCell ref="BS24:BT24"/>
    <mergeCell ref="BC23:BD23"/>
    <mergeCell ref="BI23:BJ23"/>
    <mergeCell ref="CG23:CH23"/>
    <mergeCell ref="CP23:CP24"/>
    <mergeCell ref="CN23:CN24"/>
    <mergeCell ref="FT15:FW15"/>
    <mergeCell ref="EI11:EL11"/>
    <mergeCell ref="EI12:EL12"/>
    <mergeCell ref="EI7:EL7"/>
    <mergeCell ref="EI8:EL8"/>
    <mergeCell ref="EI9:EL9"/>
    <mergeCell ref="EI13:EL13"/>
    <mergeCell ref="EI10:EL10"/>
    <mergeCell ref="FT11:FW11"/>
    <mergeCell ref="FT9:FW9"/>
    <mergeCell ref="FT19:FW19"/>
    <mergeCell ref="GK19:GN19"/>
    <mergeCell ref="AM16:AN16"/>
    <mergeCell ref="FT17:FW17"/>
    <mergeCell ref="GK17:GN17"/>
    <mergeCell ref="FT18:FW18"/>
    <mergeCell ref="GK18:GN18"/>
    <mergeCell ref="BU16:BV16"/>
    <mergeCell ref="BM16:BN16"/>
    <mergeCell ref="BM17:BN17"/>
    <mergeCell ref="GK15:GN15"/>
    <mergeCell ref="FT16:FW16"/>
    <mergeCell ref="GK16:GN16"/>
    <mergeCell ref="BU15:BV15"/>
    <mergeCell ref="FT13:FW13"/>
    <mergeCell ref="GK13:GN13"/>
    <mergeCell ref="FT14:FW14"/>
    <mergeCell ref="GK14:GN14"/>
    <mergeCell ref="BU14:BV14"/>
    <mergeCell ref="CE13:CF13"/>
    <mergeCell ref="DU2:EG3"/>
    <mergeCell ref="GK11:GN11"/>
    <mergeCell ref="FT12:FW12"/>
    <mergeCell ref="GK12:GN12"/>
    <mergeCell ref="FT10:FW10"/>
    <mergeCell ref="GK10:GN10"/>
    <mergeCell ref="FT7:FW7"/>
    <mergeCell ref="GK7:GN7"/>
    <mergeCell ref="FT8:FW8"/>
    <mergeCell ref="GK8:GN8"/>
    <mergeCell ref="GE3:GG3"/>
    <mergeCell ref="FQ3:FS3"/>
    <mergeCell ref="FK3:FM3"/>
    <mergeCell ref="FN3:FP3"/>
    <mergeCell ref="GK6:GN6"/>
    <mergeCell ref="GK5:GN5"/>
    <mergeCell ref="GH3:GJ3"/>
    <mergeCell ref="DK2:DT3"/>
    <mergeCell ref="GK9:GN9"/>
    <mergeCell ref="FT6:FW6"/>
    <mergeCell ref="FX1:GK1"/>
    <mergeCell ref="FX2:FX4"/>
    <mergeCell ref="FY2:GJ2"/>
    <mergeCell ref="GK2:GN4"/>
    <mergeCell ref="FY3:GA3"/>
    <mergeCell ref="FT5:FW5"/>
    <mergeCell ref="GB3:GD3"/>
    <mergeCell ref="FG1:FT1"/>
    <mergeCell ref="FG2:FG4"/>
    <mergeCell ref="FH2:FS2"/>
    <mergeCell ref="FT2:FW4"/>
    <mergeCell ref="FH3:FJ3"/>
    <mergeCell ref="EI4:EL5"/>
    <mergeCell ref="ET3:EV3"/>
    <mergeCell ref="EQ3:ES3"/>
    <mergeCell ref="EX3:EX4"/>
    <mergeCell ref="EY3:EY4"/>
    <mergeCell ref="AM6:AN6"/>
    <mergeCell ref="DK1:DT1"/>
    <mergeCell ref="CX2:DJ3"/>
    <mergeCell ref="AZ4:BA4"/>
    <mergeCell ref="BK4:BL4"/>
    <mergeCell ref="BU4:BV4"/>
    <mergeCell ref="CC4:CD4"/>
    <mergeCell ref="AA2:AU3"/>
    <mergeCell ref="CK2:CW3"/>
    <mergeCell ref="AV2:BP3"/>
    <mergeCell ref="A1:M3"/>
    <mergeCell ref="N1:Z3"/>
    <mergeCell ref="BI4:BJ4"/>
    <mergeCell ref="BB4:BC4"/>
    <mergeCell ref="AO4:AP4"/>
    <mergeCell ref="AM4:AN4"/>
    <mergeCell ref="AE4:AF4"/>
    <mergeCell ref="AQ4:AR4"/>
    <mergeCell ref="EI19:EL19"/>
    <mergeCell ref="CE6:CF6"/>
    <mergeCell ref="BU17:BV17"/>
    <mergeCell ref="CC6:CD6"/>
    <mergeCell ref="BW10:BX10"/>
    <mergeCell ref="BU18:BV18"/>
    <mergeCell ref="BU19:BV19"/>
    <mergeCell ref="BW11:BX11"/>
    <mergeCell ref="CC14:CD14"/>
    <mergeCell ref="CC7:CD7"/>
    <mergeCell ref="BW13:BX13"/>
    <mergeCell ref="EI17:EL17"/>
    <mergeCell ref="EI18:EL18"/>
    <mergeCell ref="CE14:CF14"/>
    <mergeCell ref="BU12:BV12"/>
    <mergeCell ref="BK13:BL13"/>
    <mergeCell ref="BK16:BL16"/>
    <mergeCell ref="BK17:BL17"/>
    <mergeCell ref="BW16:BX16"/>
    <mergeCell ref="CE15:CF15"/>
    <mergeCell ref="BQ2:CJ3"/>
    <mergeCell ref="BW14:BX14"/>
    <mergeCell ref="CC5:CD5"/>
    <mergeCell ref="BW4:BX4"/>
    <mergeCell ref="CE4:CF4"/>
    <mergeCell ref="CE5:CF5"/>
    <mergeCell ref="BW12:BX12"/>
    <mergeCell ref="CG4:CH4"/>
    <mergeCell ref="BU13:BV13"/>
    <mergeCell ref="BW8:BX8"/>
    <mergeCell ref="BU23:BV23"/>
    <mergeCell ref="BW23:BX23"/>
    <mergeCell ref="BM18:BN18"/>
    <mergeCell ref="BM19:BN19"/>
    <mergeCell ref="CG5:CH5"/>
    <mergeCell ref="BM9:BN9"/>
    <mergeCell ref="BM10:BN10"/>
    <mergeCell ref="BM11:BN11"/>
    <mergeCell ref="BW6:BX6"/>
    <mergeCell ref="BW7:BX7"/>
    <mergeCell ref="BW9:BX9"/>
    <mergeCell ref="AO13:AP13"/>
    <mergeCell ref="AQ9:AR9"/>
    <mergeCell ref="AQ10:AR10"/>
    <mergeCell ref="AQ11:AR11"/>
    <mergeCell ref="AQ12:AR12"/>
    <mergeCell ref="BK9:BL9"/>
    <mergeCell ref="AQ13:AR13"/>
    <mergeCell ref="BI10:BJ10"/>
    <mergeCell ref="BI9:BJ9"/>
    <mergeCell ref="AV22:AV24"/>
    <mergeCell ref="CC8:CD8"/>
    <mergeCell ref="CC9:CD9"/>
    <mergeCell ref="CC10:CD10"/>
    <mergeCell ref="CC11:CD11"/>
    <mergeCell ref="CC12:CD12"/>
    <mergeCell ref="CC19:CD19"/>
    <mergeCell ref="BW17:BX17"/>
    <mergeCell ref="BK19:BL19"/>
    <mergeCell ref="AV21:BP21"/>
    <mergeCell ref="CE7:CF7"/>
    <mergeCell ref="CE8:CF8"/>
    <mergeCell ref="CE9:CF9"/>
    <mergeCell ref="CE10:CF10"/>
    <mergeCell ref="CE11:CF11"/>
    <mergeCell ref="CE12:CF12"/>
    <mergeCell ref="BU9:BV9"/>
    <mergeCell ref="BS32:BT32"/>
    <mergeCell ref="BS25:BT25"/>
    <mergeCell ref="BS26:BT26"/>
    <mergeCell ref="BS28:BT28"/>
    <mergeCell ref="BS29:BT29"/>
    <mergeCell ref="BS30:BT30"/>
    <mergeCell ref="BS31:BT31"/>
    <mergeCell ref="BS27:BT27"/>
    <mergeCell ref="BR23:BT23"/>
    <mergeCell ref="CE16:CF16"/>
    <mergeCell ref="CE17:CF17"/>
    <mergeCell ref="CE18:CF18"/>
    <mergeCell ref="CE19:CF19"/>
    <mergeCell ref="CC16:CD16"/>
    <mergeCell ref="BW15:BX15"/>
    <mergeCell ref="CG12:CH12"/>
    <mergeCell ref="CI23:CJ23"/>
    <mergeCell ref="CG19:CH19"/>
    <mergeCell ref="AQ18:AR18"/>
    <mergeCell ref="AQ19:AR19"/>
    <mergeCell ref="BQ20:CJ21"/>
    <mergeCell ref="BW18:BX18"/>
    <mergeCell ref="CC18:CD18"/>
    <mergeCell ref="CC17:CD17"/>
    <mergeCell ref="AQ14:AR14"/>
    <mergeCell ref="DF23:DF24"/>
    <mergeCell ref="CU23:CU24"/>
    <mergeCell ref="CM23:CM24"/>
    <mergeCell ref="CO23:CO24"/>
    <mergeCell ref="CG6:CH6"/>
    <mergeCell ref="CG7:CH7"/>
    <mergeCell ref="CG8:CH8"/>
    <mergeCell ref="CG9:CH9"/>
    <mergeCell ref="CG10:CH10"/>
    <mergeCell ref="CG11:CH11"/>
    <mergeCell ref="FF3:FF4"/>
    <mergeCell ref="EI15:EL15"/>
    <mergeCell ref="EI16:EL16"/>
    <mergeCell ref="EI14:EL14"/>
    <mergeCell ref="EM2:EM4"/>
    <mergeCell ref="EN2:EV2"/>
    <mergeCell ref="EN3:EP3"/>
    <mergeCell ref="EI6:EL6"/>
    <mergeCell ref="FB2:FF2"/>
    <mergeCell ref="CK23:CK24"/>
    <mergeCell ref="CS23:CS24"/>
    <mergeCell ref="CT23:CT24"/>
    <mergeCell ref="CL23:CL24"/>
    <mergeCell ref="BO23:BP23"/>
    <mergeCell ref="BQ22:BQ24"/>
    <mergeCell ref="BR22:CJ22"/>
    <mergeCell ref="AW22:BP22"/>
    <mergeCell ref="BA23:BB23"/>
    <mergeCell ref="AX24:AZ24"/>
    <mergeCell ref="EM1:EV1"/>
    <mergeCell ref="EW1:FF1"/>
    <mergeCell ref="EZ3:EZ4"/>
    <mergeCell ref="FA3:FA4"/>
    <mergeCell ref="EX2:FA2"/>
    <mergeCell ref="EW2:EW4"/>
    <mergeCell ref="FD3:FD4"/>
    <mergeCell ref="FC3:FC4"/>
    <mergeCell ref="FB3:FB4"/>
    <mergeCell ref="FE3:FE4"/>
    <mergeCell ref="BS39:BT39"/>
    <mergeCell ref="BS33:BT33"/>
    <mergeCell ref="BS34:BT34"/>
    <mergeCell ref="BS35:BT35"/>
    <mergeCell ref="BS36:BT36"/>
    <mergeCell ref="BS37:BT37"/>
    <mergeCell ref="BS38:BT38"/>
    <mergeCell ref="AO19:AP19"/>
    <mergeCell ref="CG18:CH18"/>
    <mergeCell ref="AO18:AP18"/>
    <mergeCell ref="CG17:CH17"/>
    <mergeCell ref="AE17:AF17"/>
    <mergeCell ref="BW19:BX19"/>
    <mergeCell ref="AQ17:AR17"/>
    <mergeCell ref="BB19:BC19"/>
    <mergeCell ref="AZ18:BA18"/>
    <mergeCell ref="BK18:BL18"/>
    <mergeCell ref="CG16:CH16"/>
    <mergeCell ref="CG15:CH15"/>
    <mergeCell ref="CG14:CH14"/>
    <mergeCell ref="AG14:AH14"/>
    <mergeCell ref="AE14:AF14"/>
    <mergeCell ref="CG13:CH13"/>
    <mergeCell ref="AG13:AH13"/>
    <mergeCell ref="AE13:AF13"/>
    <mergeCell ref="CC15:CD15"/>
    <mergeCell ref="CC13:CD13"/>
    <mergeCell ref="AG12:AH12"/>
    <mergeCell ref="AE12:AF12"/>
    <mergeCell ref="BU11:BV11"/>
    <mergeCell ref="AG11:AH11"/>
    <mergeCell ref="AE11:AF11"/>
    <mergeCell ref="BU10:BV10"/>
    <mergeCell ref="AE10:AF10"/>
    <mergeCell ref="BI11:BJ11"/>
    <mergeCell ref="BK10:BL10"/>
    <mergeCell ref="BK11:BL11"/>
    <mergeCell ref="AG9:AH9"/>
    <mergeCell ref="BU8:BV8"/>
    <mergeCell ref="BU7:BV7"/>
    <mergeCell ref="AG7:AH7"/>
    <mergeCell ref="BU6:BV6"/>
    <mergeCell ref="AG6:AH6"/>
    <mergeCell ref="AO6:AP6"/>
    <mergeCell ref="AO7:AP7"/>
    <mergeCell ref="AO8:AP8"/>
    <mergeCell ref="AO9:AP9"/>
  </mergeCells>
  <phoneticPr fontId="2" type="noConversion"/>
  <pageMargins left="0.28999999999999998" right="0.22" top="0.51181102362204722" bottom="0.39370078740157483" header="0.52" footer="0.51"/>
  <pageSetup paperSize="9" scale="61" pageOrder="overThenDown" orientation="landscape" r:id="rId1"/>
  <headerFooter alignWithMargins="0"/>
  <rowBreaks count="1" manualBreakCount="1">
    <brk id="19" max="16383" man="1"/>
  </rowBreaks>
  <colBreaks count="11" manualBreakCount="11">
    <brk id="13" max="1048575" man="1"/>
    <brk id="26" max="1048575" man="1"/>
    <brk id="47" max="1048575" man="1"/>
    <brk id="68" max="1048575" man="1"/>
    <brk id="88" max="1048575" man="1"/>
    <brk id="101" max="1048575" man="1"/>
    <brk id="114" max="1048575" man="1"/>
    <brk id="124" max="1048575" man="1"/>
    <brk id="142" max="1048575" man="1"/>
    <brk id="162" max="1048575" man="1"/>
    <brk id="179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D53"/>
  <sheetViews>
    <sheetView view="pageBreakPreview" topLeftCell="BT1" zoomScale="55" zoomScaleNormal="50" zoomScaleSheetLayoutView="55" workbookViewId="0">
      <selection activeCell="CI12" sqref="CI12"/>
    </sheetView>
  </sheetViews>
  <sheetFormatPr defaultRowHeight="13.5"/>
  <cols>
    <col min="1" max="1" width="12" customWidth="1"/>
    <col min="2" max="2" width="18.6640625" customWidth="1"/>
    <col min="3" max="3" width="16.44140625" customWidth="1"/>
    <col min="4" max="4" width="15.88671875" customWidth="1"/>
    <col min="5" max="5" width="14.109375" customWidth="1"/>
    <col min="6" max="7" width="11.44140625" customWidth="1"/>
    <col min="8" max="8" width="14" customWidth="1"/>
    <col min="9" max="9" width="10.5546875" customWidth="1"/>
    <col min="10" max="10" width="10.6640625" customWidth="1"/>
    <col min="11" max="11" width="15.44140625" customWidth="1"/>
    <col min="12" max="12" width="12.33203125" customWidth="1"/>
    <col min="13" max="13" width="13.33203125" customWidth="1"/>
    <col min="14" max="14" width="12.44140625" customWidth="1"/>
    <col min="15" max="15" width="16.44140625" customWidth="1"/>
    <col min="16" max="16" width="14" customWidth="1"/>
    <col min="17" max="17" width="12.44140625" customWidth="1"/>
    <col min="18" max="18" width="12.77734375" customWidth="1"/>
    <col min="19" max="20" width="11.109375" customWidth="1"/>
    <col min="21" max="21" width="12.77734375" customWidth="1"/>
    <col min="22" max="23" width="11.109375" customWidth="1"/>
    <col min="24" max="24" width="13.21875" customWidth="1"/>
    <col min="25" max="25" width="12.6640625" customWidth="1"/>
    <col min="26" max="26" width="14.21875" customWidth="1"/>
    <col min="27" max="27" width="11.109375" customWidth="1"/>
    <col min="28" max="28" width="16.77734375" customWidth="1"/>
    <col min="29" max="29" width="9" customWidth="1"/>
    <col min="30" max="30" width="6.6640625" customWidth="1"/>
    <col min="31" max="31" width="8.44140625" customWidth="1"/>
    <col min="32" max="32" width="7.33203125" customWidth="1"/>
    <col min="33" max="33" width="9.109375" customWidth="1"/>
    <col min="34" max="34" width="6.77734375" customWidth="1"/>
    <col min="35" max="35" width="8.77734375" customWidth="1"/>
    <col min="36" max="36" width="8" customWidth="1"/>
    <col min="37" max="38" width="13" customWidth="1"/>
    <col min="39" max="39" width="12.77734375" customWidth="1"/>
    <col min="40" max="40" width="15.109375" customWidth="1"/>
    <col min="41" max="41" width="14.21875" customWidth="1"/>
    <col min="42" max="42" width="13.44140625" customWidth="1"/>
    <col min="43" max="43" width="12.21875" customWidth="1"/>
    <col min="44" max="44" width="9.33203125" customWidth="1"/>
    <col min="45" max="45" width="10.5546875" customWidth="1"/>
    <col min="46" max="46" width="5.44140625" customWidth="1"/>
    <col min="47" max="47" width="12.77734375" customWidth="1"/>
    <col min="48" max="48" width="10.109375" customWidth="1"/>
    <col min="49" max="49" width="10" customWidth="1"/>
    <col min="50" max="50" width="13.21875" customWidth="1"/>
    <col min="51" max="51" width="7.6640625" customWidth="1"/>
    <col min="52" max="52" width="11.33203125" customWidth="1"/>
    <col min="53" max="53" width="8.5546875" customWidth="1"/>
    <col min="54" max="54" width="14.44140625" customWidth="1"/>
    <col min="55" max="55" width="15.21875" customWidth="1"/>
    <col min="56" max="56" width="16.33203125" customWidth="1"/>
    <col min="57" max="57" width="15.33203125" customWidth="1"/>
    <col min="58" max="72" width="12.6640625" customWidth="1"/>
    <col min="73" max="73" width="10.109375" customWidth="1"/>
    <col min="74" max="82" width="11.33203125" customWidth="1"/>
    <col min="83" max="83" width="11.77734375" bestFit="1" customWidth="1"/>
    <col min="84" max="84" width="11.44140625" customWidth="1"/>
    <col min="85" max="86" width="11.77734375" bestFit="1" customWidth="1"/>
    <col min="87" max="87" width="16.33203125" customWidth="1"/>
    <col min="88" max="88" width="16" customWidth="1"/>
    <col min="89" max="89" width="11" customWidth="1"/>
    <col min="90" max="90" width="16.109375" customWidth="1"/>
    <col min="91" max="91" width="13.33203125" customWidth="1"/>
    <col min="92" max="92" width="12.88671875" customWidth="1"/>
    <col min="93" max="93" width="15.33203125" customWidth="1"/>
    <col min="94" max="94" width="13.109375" customWidth="1"/>
    <col min="95" max="96" width="11.109375" customWidth="1"/>
    <col min="97" max="97" width="12.88671875" customWidth="1"/>
    <col min="98" max="98" width="13.88671875" customWidth="1"/>
    <col min="99" max="99" width="14.77734375" customWidth="1"/>
    <col min="100" max="100" width="14.6640625" customWidth="1"/>
    <col min="101" max="101" width="15.109375" customWidth="1"/>
    <col min="102" max="102" width="9.33203125" customWidth="1"/>
    <col min="103" max="103" width="10.44140625" customWidth="1"/>
    <col min="104" max="104" width="10.21875" customWidth="1"/>
    <col min="105" max="105" width="11.77734375" customWidth="1"/>
    <col min="106" max="106" width="10.5546875" customWidth="1"/>
    <col min="107" max="107" width="10.21875" customWidth="1"/>
    <col min="108" max="108" width="9.44140625" bestFit="1" customWidth="1"/>
    <col min="109" max="110" width="10.109375" customWidth="1"/>
    <col min="111" max="111" width="9.77734375" customWidth="1"/>
    <col min="112" max="112" width="10.44140625" customWidth="1"/>
    <col min="113" max="113" width="8.44140625" customWidth="1"/>
    <col min="114" max="114" width="10.44140625" customWidth="1"/>
    <col min="115" max="115" width="10" customWidth="1"/>
    <col min="116" max="116" width="9.44140625" customWidth="1"/>
    <col min="117" max="117" width="9.33203125" customWidth="1"/>
    <col min="118" max="118" width="12.88671875" customWidth="1"/>
    <col min="119" max="119" width="10" customWidth="1"/>
    <col min="120" max="120" width="11.77734375" customWidth="1"/>
    <col min="121" max="121" width="9.6640625" customWidth="1"/>
    <col min="122" max="122" width="11.5546875" customWidth="1"/>
    <col min="123" max="123" width="9.88671875" customWidth="1"/>
    <col min="124" max="124" width="12.21875" customWidth="1"/>
    <col min="125" max="125" width="9.77734375" customWidth="1"/>
    <col min="126" max="126" width="10.77734375" customWidth="1"/>
    <col min="127" max="127" width="8.77734375" customWidth="1"/>
    <col min="128" max="128" width="10.88671875" customWidth="1"/>
    <col min="129" max="129" width="9.77734375" customWidth="1"/>
    <col min="130" max="130" width="7.33203125" customWidth="1"/>
    <col min="131" max="131" width="13.33203125" customWidth="1"/>
    <col min="132" max="132" width="9.109375" customWidth="1"/>
    <col min="134" max="134" width="15.33203125" customWidth="1"/>
    <col min="135" max="135" width="14" customWidth="1"/>
    <col min="136" max="136" width="9" customWidth="1"/>
    <col min="137" max="137" width="11.44140625" customWidth="1"/>
    <col min="138" max="138" width="11.21875" customWidth="1"/>
    <col min="139" max="139" width="11.33203125" customWidth="1"/>
    <col min="140" max="140" width="10.5546875" customWidth="1"/>
    <col min="141" max="141" width="9.77734375" customWidth="1"/>
    <col min="142" max="142" width="10.33203125" customWidth="1"/>
    <col min="143" max="143" width="9.33203125" customWidth="1"/>
    <col min="144" max="144" width="9.21875" bestFit="1" customWidth="1"/>
    <col min="145" max="145" width="10.33203125" customWidth="1"/>
    <col min="146" max="146" width="10.6640625" customWidth="1"/>
    <col min="147" max="147" width="10.21875" customWidth="1"/>
    <col min="148" max="148" width="9.5546875" customWidth="1"/>
    <col min="149" max="149" width="11.88671875" customWidth="1"/>
    <col min="150" max="150" width="11.6640625" customWidth="1"/>
    <col min="151" max="151" width="11" customWidth="1"/>
    <col min="152" max="152" width="11.5546875" customWidth="1"/>
    <col min="153" max="153" width="9" customWidth="1"/>
    <col min="154" max="154" width="11.5546875" customWidth="1"/>
    <col min="155" max="155" width="11.88671875" customWidth="1"/>
    <col min="156" max="156" width="10.77734375" customWidth="1"/>
    <col min="157" max="157" width="10" customWidth="1"/>
    <col min="158" max="158" width="10.88671875" customWidth="1"/>
    <col min="159" max="159" width="9.44140625" customWidth="1"/>
    <col min="160" max="160" width="10" customWidth="1"/>
    <col min="161" max="161" width="10.21875" customWidth="1"/>
    <col min="162" max="162" width="9.6640625" customWidth="1"/>
    <col min="163" max="163" width="10.44140625" customWidth="1"/>
    <col min="164" max="164" width="10.21875" customWidth="1"/>
    <col min="165" max="165" width="9.5546875" customWidth="1"/>
    <col min="166" max="166" width="10.5546875" customWidth="1"/>
    <col min="167" max="167" width="11.109375" customWidth="1"/>
    <col min="168" max="168" width="10.77734375" customWidth="1"/>
    <col min="169" max="169" width="12.33203125" customWidth="1"/>
    <col min="170" max="170" width="11.44140625" customWidth="1"/>
    <col min="171" max="171" width="17.6640625" customWidth="1"/>
    <col min="172" max="173" width="15.5546875" customWidth="1"/>
    <col min="174" max="174" width="15.88671875" customWidth="1"/>
    <col min="175" max="175" width="13.77734375" customWidth="1"/>
    <col min="176" max="176" width="17.6640625" customWidth="1"/>
    <col min="177" max="177" width="18" customWidth="1"/>
    <col min="178" max="178" width="15.33203125" customWidth="1"/>
    <col min="179" max="179" width="15.6640625" customWidth="1"/>
    <col min="180" max="182" width="11.88671875" customWidth="1"/>
    <col min="183" max="183" width="10.6640625" customWidth="1"/>
    <col min="184" max="184" width="36.6640625" customWidth="1"/>
    <col min="185" max="185" width="14.44140625" customWidth="1"/>
    <col min="186" max="186" width="29.21875" customWidth="1"/>
    <col min="187" max="187" width="13.33203125" customWidth="1"/>
    <col min="188" max="188" width="11.109375" customWidth="1"/>
    <col min="189" max="189" width="10.6640625" customWidth="1"/>
    <col min="190" max="190" width="10.88671875" customWidth="1"/>
    <col min="191" max="191" width="11.109375" customWidth="1"/>
    <col min="192" max="192" width="10.6640625" customWidth="1"/>
    <col min="193" max="193" width="14.21875" customWidth="1"/>
    <col min="194" max="194" width="14.109375" customWidth="1"/>
    <col min="195" max="195" width="11.6640625" customWidth="1"/>
    <col min="196" max="196" width="12.77734375" customWidth="1"/>
    <col min="197" max="197" width="11.21875" customWidth="1"/>
    <col min="198" max="198" width="10.77734375" customWidth="1"/>
    <col min="199" max="199" width="10.109375" customWidth="1"/>
    <col min="200" max="200" width="11.44140625" customWidth="1"/>
    <col min="207" max="207" width="12.44140625" customWidth="1"/>
    <col min="208" max="208" width="9.77734375" customWidth="1"/>
  </cols>
  <sheetData>
    <row r="1" spans="1:212" ht="41.45" customHeight="1">
      <c r="A1" s="344" t="s">
        <v>206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44" t="s">
        <v>207</v>
      </c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44" t="s">
        <v>208</v>
      </c>
      <c r="AB1" s="359"/>
      <c r="AC1" s="359"/>
      <c r="AD1" s="359"/>
      <c r="AE1" s="359"/>
      <c r="AF1" s="359"/>
      <c r="AG1" s="359"/>
      <c r="AH1" s="359"/>
      <c r="AI1" s="359"/>
      <c r="AJ1" s="359"/>
      <c r="AK1" s="359"/>
      <c r="AL1" s="359"/>
      <c r="AM1" s="359"/>
      <c r="AQ1" s="554" t="s">
        <v>209</v>
      </c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555"/>
      <c r="BF1" s="344" t="s">
        <v>338</v>
      </c>
      <c r="BG1" s="359"/>
      <c r="BH1" s="359"/>
      <c r="BI1" s="359"/>
      <c r="BJ1" s="359"/>
      <c r="BK1" s="359"/>
      <c r="BL1" s="359"/>
      <c r="BM1" s="359"/>
      <c r="BN1" s="359"/>
      <c r="BO1" s="359"/>
      <c r="BP1" s="359"/>
      <c r="BQ1" s="359"/>
      <c r="BR1" s="359"/>
      <c r="BS1" s="359"/>
      <c r="BT1" s="359"/>
      <c r="BU1" s="344" t="s">
        <v>448</v>
      </c>
      <c r="BV1" s="359"/>
      <c r="BW1" s="359"/>
      <c r="BX1" s="359"/>
      <c r="BY1" s="359"/>
      <c r="BZ1" s="359"/>
      <c r="CA1" s="359"/>
      <c r="CB1" s="359"/>
      <c r="CC1" s="359"/>
      <c r="CD1" s="359"/>
      <c r="CE1" s="359"/>
      <c r="CF1" s="359"/>
      <c r="CG1" s="359"/>
      <c r="CH1" s="359"/>
      <c r="CI1" s="359"/>
      <c r="CJ1" s="359"/>
      <c r="CK1" s="344" t="s">
        <v>210</v>
      </c>
      <c r="CL1" s="359"/>
      <c r="CM1" s="359"/>
      <c r="CN1" s="359"/>
      <c r="CO1" s="359"/>
      <c r="CP1" s="359"/>
      <c r="CQ1" s="359"/>
      <c r="CR1" s="359"/>
      <c r="CS1" s="359"/>
      <c r="CT1" s="359"/>
      <c r="CU1" s="359"/>
      <c r="CV1" s="359"/>
      <c r="CW1" s="359"/>
      <c r="CX1" s="383" t="s">
        <v>95</v>
      </c>
      <c r="CY1" s="399"/>
      <c r="CZ1" s="399"/>
      <c r="DA1" s="399"/>
      <c r="DB1" s="399"/>
      <c r="DC1" s="399"/>
      <c r="DD1" s="399"/>
      <c r="DE1" s="399"/>
      <c r="DF1" s="399"/>
      <c r="DG1" s="399"/>
      <c r="DH1" s="399"/>
      <c r="DI1" s="399"/>
      <c r="DJ1" s="399"/>
      <c r="DK1" s="399"/>
      <c r="DL1" s="399"/>
      <c r="DM1" s="399"/>
      <c r="DN1" s="399"/>
      <c r="DO1" s="344" t="s">
        <v>211</v>
      </c>
      <c r="DP1" s="359"/>
      <c r="DQ1" s="359"/>
      <c r="DR1" s="359"/>
      <c r="DS1" s="359"/>
      <c r="DT1" s="359"/>
      <c r="DU1" s="359"/>
      <c r="DV1" s="359"/>
      <c r="DW1" s="359"/>
      <c r="DX1" s="359"/>
      <c r="DY1" s="359"/>
      <c r="DZ1" s="359"/>
      <c r="EA1" s="359"/>
      <c r="EB1" s="359"/>
      <c r="EG1" s="559" t="s">
        <v>339</v>
      </c>
      <c r="EH1" s="560"/>
      <c r="EI1" s="560"/>
      <c r="EJ1" s="560"/>
      <c r="EK1" s="560"/>
      <c r="EL1" s="560"/>
      <c r="EM1" s="560"/>
      <c r="EN1" s="560"/>
      <c r="EO1" s="560"/>
      <c r="EP1" s="560"/>
      <c r="EQ1" s="560"/>
      <c r="ER1" s="560"/>
      <c r="ES1" s="560"/>
      <c r="ET1" s="345"/>
      <c r="EU1" s="345"/>
      <c r="EV1" s="345"/>
      <c r="EW1" s="558" t="s">
        <v>340</v>
      </c>
      <c r="EX1" s="558"/>
      <c r="EY1" s="558"/>
      <c r="EZ1" s="558"/>
      <c r="FA1" s="558"/>
      <c r="FB1" s="558"/>
      <c r="FC1" s="558"/>
      <c r="FD1" s="558"/>
      <c r="FE1" s="558"/>
      <c r="FF1" s="558"/>
      <c r="FG1" s="558"/>
      <c r="FH1" s="558"/>
      <c r="FI1" s="558"/>
      <c r="FJ1" s="558"/>
      <c r="FK1" s="558"/>
      <c r="FL1" s="558"/>
      <c r="FM1" s="558"/>
      <c r="FN1" s="558" t="s">
        <v>341</v>
      </c>
      <c r="FO1" s="558"/>
      <c r="FP1" s="558"/>
      <c r="FQ1" s="558"/>
      <c r="FR1" s="558"/>
      <c r="FS1" s="558"/>
      <c r="FT1" s="558"/>
      <c r="FU1" s="558"/>
      <c r="FV1" s="558"/>
      <c r="FW1" s="558"/>
      <c r="FX1" s="558"/>
      <c r="FY1" s="558"/>
      <c r="FZ1" s="558"/>
      <c r="GA1" s="558"/>
      <c r="GB1" s="558"/>
      <c r="GC1" s="558"/>
      <c r="GD1" s="558"/>
      <c r="GE1" s="450" t="s">
        <v>435</v>
      </c>
      <c r="GF1" s="450"/>
      <c r="GG1" s="450"/>
      <c r="GH1" s="450"/>
      <c r="GI1" s="450"/>
      <c r="GJ1" s="450"/>
      <c r="GK1" s="450"/>
      <c r="GL1" s="450"/>
      <c r="GM1" s="450"/>
      <c r="GN1" s="450"/>
      <c r="GO1" s="450"/>
      <c r="GP1" s="450"/>
      <c r="GQ1" s="450"/>
      <c r="GR1" s="450" t="s">
        <v>422</v>
      </c>
      <c r="GS1" s="450"/>
      <c r="GT1" s="450"/>
      <c r="GU1" s="450"/>
      <c r="GV1" s="450"/>
      <c r="GW1" s="450"/>
      <c r="GX1" s="450"/>
      <c r="GY1" s="450"/>
      <c r="GZ1" s="450"/>
      <c r="HA1" s="450"/>
      <c r="HB1" s="450"/>
      <c r="HC1" s="450"/>
      <c r="HD1" s="450"/>
    </row>
    <row r="2" spans="1:212" ht="36.6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  <c r="AH2" s="359"/>
      <c r="AI2" s="359"/>
      <c r="AJ2" s="359"/>
      <c r="AK2" s="359"/>
      <c r="AL2" s="359"/>
      <c r="AM2" s="359"/>
      <c r="AQ2" s="556"/>
      <c r="AR2" s="403"/>
      <c r="AS2" s="403"/>
      <c r="AT2" s="403"/>
      <c r="AU2" s="403"/>
      <c r="AV2" s="403"/>
      <c r="AW2" s="403"/>
      <c r="AX2" s="403"/>
      <c r="AY2" s="403"/>
      <c r="AZ2" s="403"/>
      <c r="BA2" s="403"/>
      <c r="BB2" s="403"/>
      <c r="BC2" s="403"/>
      <c r="BD2" s="403"/>
      <c r="BE2" s="557"/>
      <c r="BF2" s="399"/>
      <c r="BG2" s="399"/>
      <c r="BH2" s="399"/>
      <c r="BI2" s="399"/>
      <c r="BJ2" s="399"/>
      <c r="BK2" s="399"/>
      <c r="BL2" s="399"/>
      <c r="BM2" s="399"/>
      <c r="BN2" s="399"/>
      <c r="BO2" s="399"/>
      <c r="BP2" s="399"/>
      <c r="BQ2" s="399"/>
      <c r="BR2" s="399"/>
      <c r="BS2" s="399"/>
      <c r="BT2" s="399"/>
      <c r="BU2" s="359"/>
      <c r="BV2" s="359"/>
      <c r="BW2" s="359"/>
      <c r="BX2" s="359"/>
      <c r="BY2" s="359"/>
      <c r="BZ2" s="359"/>
      <c r="CA2" s="359"/>
      <c r="CB2" s="359"/>
      <c r="CC2" s="359"/>
      <c r="CD2" s="359"/>
      <c r="CE2" s="359"/>
      <c r="CF2" s="359"/>
      <c r="CG2" s="359"/>
      <c r="CH2" s="359"/>
      <c r="CI2" s="359"/>
      <c r="CJ2" s="359"/>
      <c r="CK2" s="359"/>
      <c r="CL2" s="359"/>
      <c r="CM2" s="359"/>
      <c r="CN2" s="359"/>
      <c r="CO2" s="359"/>
      <c r="CP2" s="359"/>
      <c r="CQ2" s="359"/>
      <c r="CR2" s="359"/>
      <c r="CS2" s="359"/>
      <c r="CT2" s="359"/>
      <c r="CU2" s="359"/>
      <c r="CV2" s="359"/>
      <c r="CW2" s="359"/>
      <c r="CX2" s="357" t="s">
        <v>437</v>
      </c>
      <c r="CY2" s="347" t="s">
        <v>254</v>
      </c>
      <c r="CZ2" s="349"/>
      <c r="DA2" s="349"/>
      <c r="DB2" s="349"/>
      <c r="DC2" s="349"/>
      <c r="DD2" s="349"/>
      <c r="DE2" s="349"/>
      <c r="DF2" s="349"/>
      <c r="DG2" s="446"/>
      <c r="DH2" s="553" t="s">
        <v>80</v>
      </c>
      <c r="DI2" s="349"/>
      <c r="DJ2" s="349"/>
      <c r="DK2" s="349"/>
      <c r="DL2" s="349"/>
      <c r="DM2" s="348"/>
      <c r="DN2" s="357" t="s">
        <v>255</v>
      </c>
      <c r="DO2" s="402" t="s">
        <v>437</v>
      </c>
      <c r="DP2" s="402" t="s">
        <v>212</v>
      </c>
      <c r="DQ2" s="402"/>
      <c r="DR2" s="402"/>
      <c r="DS2" s="402"/>
      <c r="DT2" s="402"/>
      <c r="DU2" s="402"/>
      <c r="DV2" s="402"/>
      <c r="DW2" s="402"/>
      <c r="DX2" s="347"/>
      <c r="DY2" s="550" t="s">
        <v>213</v>
      </c>
      <c r="DZ2" s="402"/>
      <c r="EA2" s="402"/>
      <c r="EB2" s="402"/>
      <c r="EC2" s="402"/>
      <c r="ED2" s="402"/>
      <c r="EE2" s="402"/>
      <c r="EF2" s="402"/>
      <c r="EG2" s="449"/>
      <c r="EH2" s="449"/>
      <c r="EI2" s="449"/>
      <c r="EJ2" s="449"/>
      <c r="EK2" s="449"/>
      <c r="EL2" s="449"/>
      <c r="EM2" s="449"/>
      <c r="EN2" s="449"/>
      <c r="EO2" s="449"/>
      <c r="EP2" s="449"/>
      <c r="EQ2" s="449"/>
      <c r="ER2" s="449"/>
      <c r="ES2" s="449"/>
      <c r="ET2" s="346"/>
      <c r="EU2" s="346"/>
      <c r="EV2" s="346"/>
      <c r="EW2" s="357" t="s">
        <v>437</v>
      </c>
      <c r="EX2" s="347" t="s">
        <v>434</v>
      </c>
      <c r="EY2" s="349"/>
      <c r="EZ2" s="349"/>
      <c r="FA2" s="349"/>
      <c r="FB2" s="349"/>
      <c r="FC2" s="349"/>
      <c r="FD2" s="349"/>
      <c r="FE2" s="349"/>
      <c r="FF2" s="349"/>
      <c r="FG2" s="349"/>
      <c r="FH2" s="349"/>
      <c r="FI2" s="348"/>
      <c r="FJ2" s="347" t="s">
        <v>264</v>
      </c>
      <c r="FK2" s="349"/>
      <c r="FL2" s="349"/>
      <c r="FM2" s="348"/>
      <c r="FN2" s="357" t="s">
        <v>437</v>
      </c>
      <c r="FO2" s="347" t="s">
        <v>434</v>
      </c>
      <c r="FP2" s="349"/>
      <c r="FQ2" s="349"/>
      <c r="FR2" s="349"/>
      <c r="FS2" s="349"/>
      <c r="FT2" s="349"/>
      <c r="FU2" s="349"/>
      <c r="FV2" s="349"/>
      <c r="FW2" s="349"/>
      <c r="FX2" s="349"/>
      <c r="FY2" s="349"/>
      <c r="FZ2" s="348"/>
      <c r="GA2" s="347" t="s">
        <v>264</v>
      </c>
      <c r="GB2" s="349"/>
      <c r="GC2" s="349"/>
      <c r="GD2" s="348"/>
      <c r="GE2" s="357" t="s">
        <v>437</v>
      </c>
      <c r="GF2" s="342" t="s">
        <v>436</v>
      </c>
      <c r="GG2" s="401"/>
      <c r="GH2" s="401"/>
      <c r="GI2" s="401"/>
      <c r="GJ2" s="401"/>
      <c r="GK2" s="401"/>
      <c r="GL2" s="401"/>
      <c r="GM2" s="401"/>
      <c r="GN2" s="401"/>
      <c r="GO2" s="401"/>
      <c r="GP2" s="401"/>
      <c r="GQ2" s="401"/>
      <c r="GR2" s="357" t="s">
        <v>437</v>
      </c>
      <c r="GS2" s="342" t="s">
        <v>434</v>
      </c>
      <c r="GT2" s="401"/>
      <c r="GU2" s="401"/>
      <c r="GV2" s="401"/>
      <c r="GW2" s="401"/>
      <c r="GX2" s="401"/>
      <c r="GY2" s="401"/>
      <c r="GZ2" s="401"/>
      <c r="HA2" s="401"/>
      <c r="HB2" s="401"/>
      <c r="HC2" s="401"/>
      <c r="HD2" s="401"/>
    </row>
    <row r="3" spans="1:212" ht="36.6" customHeight="1">
      <c r="A3" s="357" t="s">
        <v>437</v>
      </c>
      <c r="B3" s="402" t="s">
        <v>0</v>
      </c>
      <c r="C3" s="402"/>
      <c r="D3" s="402"/>
      <c r="E3" s="402" t="s">
        <v>1</v>
      </c>
      <c r="F3" s="402"/>
      <c r="G3" s="402"/>
      <c r="H3" s="402" t="s">
        <v>2</v>
      </c>
      <c r="I3" s="402"/>
      <c r="J3" s="402"/>
      <c r="K3" s="402" t="s">
        <v>3</v>
      </c>
      <c r="L3" s="402"/>
      <c r="M3" s="402"/>
      <c r="N3" s="357" t="s">
        <v>437</v>
      </c>
      <c r="O3" s="402" t="s">
        <v>0</v>
      </c>
      <c r="P3" s="402"/>
      <c r="Q3" s="402"/>
      <c r="R3" s="402" t="s">
        <v>1</v>
      </c>
      <c r="S3" s="402"/>
      <c r="T3" s="402"/>
      <c r="U3" s="402" t="s">
        <v>2</v>
      </c>
      <c r="V3" s="402"/>
      <c r="W3" s="402"/>
      <c r="X3" s="402" t="s">
        <v>3</v>
      </c>
      <c r="Y3" s="402"/>
      <c r="Z3" s="402"/>
      <c r="AA3" s="357" t="s">
        <v>437</v>
      </c>
      <c r="AB3" s="402" t="s">
        <v>201</v>
      </c>
      <c r="AC3" s="402" t="s">
        <v>4</v>
      </c>
      <c r="AD3" s="402"/>
      <c r="AE3" s="444" t="s">
        <v>430</v>
      </c>
      <c r="AF3" s="444"/>
      <c r="AG3" s="444" t="s">
        <v>429</v>
      </c>
      <c r="AH3" s="444"/>
      <c r="AI3" s="402" t="s">
        <v>431</v>
      </c>
      <c r="AJ3" s="402"/>
      <c r="AK3" s="402"/>
      <c r="AL3" s="402"/>
      <c r="AM3" s="402"/>
      <c r="AN3" s="402" t="s">
        <v>5</v>
      </c>
      <c r="AO3" s="402"/>
      <c r="AP3" s="402"/>
      <c r="AQ3" s="357" t="s">
        <v>437</v>
      </c>
      <c r="AR3" s="402" t="s">
        <v>6</v>
      </c>
      <c r="AS3" s="402"/>
      <c r="AT3" s="402"/>
      <c r="AU3" s="402"/>
      <c r="AV3" s="402"/>
      <c r="AW3" s="402"/>
      <c r="AX3" s="402"/>
      <c r="AY3" s="347"/>
      <c r="AZ3" s="550" t="s">
        <v>7</v>
      </c>
      <c r="BA3" s="402"/>
      <c r="BB3" s="402"/>
      <c r="BC3" s="402"/>
      <c r="BD3" s="402"/>
      <c r="BE3" s="402"/>
      <c r="BF3" s="402" t="s">
        <v>437</v>
      </c>
      <c r="BG3" s="347" t="s">
        <v>16</v>
      </c>
      <c r="BH3" s="349"/>
      <c r="BI3" s="348"/>
      <c r="BJ3" s="347" t="s">
        <v>10</v>
      </c>
      <c r="BK3" s="349"/>
      <c r="BL3" s="348"/>
      <c r="BM3" s="347" t="s">
        <v>11</v>
      </c>
      <c r="BN3" s="349"/>
      <c r="BO3" s="349"/>
      <c r="BP3" s="407" t="s">
        <v>80</v>
      </c>
      <c r="BQ3" s="349"/>
      <c r="BR3" s="349"/>
      <c r="BS3" s="348"/>
      <c r="BT3" s="357" t="s">
        <v>91</v>
      </c>
      <c r="BU3" s="357" t="s">
        <v>437</v>
      </c>
      <c r="BV3" s="402" t="s">
        <v>0</v>
      </c>
      <c r="BW3" s="402"/>
      <c r="BX3" s="402"/>
      <c r="BY3" s="402" t="s">
        <v>1</v>
      </c>
      <c r="BZ3" s="402"/>
      <c r="CA3" s="402"/>
      <c r="CB3" s="402" t="s">
        <v>8</v>
      </c>
      <c r="CC3" s="402"/>
      <c r="CD3" s="347"/>
      <c r="CE3" s="550" t="s">
        <v>9</v>
      </c>
      <c r="CF3" s="348"/>
      <c r="CG3" s="348"/>
      <c r="CH3" s="402"/>
      <c r="CI3" s="402"/>
      <c r="CJ3" s="402"/>
      <c r="CK3" s="357" t="s">
        <v>437</v>
      </c>
      <c r="CL3" s="402" t="s">
        <v>0</v>
      </c>
      <c r="CM3" s="402"/>
      <c r="CN3" s="402"/>
      <c r="CO3" s="402" t="s">
        <v>1</v>
      </c>
      <c r="CP3" s="402"/>
      <c r="CQ3" s="402"/>
      <c r="CR3" s="402" t="s">
        <v>8</v>
      </c>
      <c r="CS3" s="402"/>
      <c r="CT3" s="551"/>
      <c r="CU3" s="348" t="s">
        <v>9</v>
      </c>
      <c r="CV3" s="402"/>
      <c r="CW3" s="402"/>
      <c r="CX3" s="443"/>
      <c r="CY3" s="347" t="s">
        <v>256</v>
      </c>
      <c r="CZ3" s="349"/>
      <c r="DA3" s="348"/>
      <c r="DB3" s="347" t="s">
        <v>115</v>
      </c>
      <c r="DC3" s="349"/>
      <c r="DD3" s="348"/>
      <c r="DE3" s="347" t="s">
        <v>116</v>
      </c>
      <c r="DF3" s="349"/>
      <c r="DG3" s="446"/>
      <c r="DH3" s="504" t="s">
        <v>257</v>
      </c>
      <c r="DI3" s="441" t="s">
        <v>425</v>
      </c>
      <c r="DJ3" s="441" t="s">
        <v>344</v>
      </c>
      <c r="DK3" s="441" t="s">
        <v>258</v>
      </c>
      <c r="DL3" s="441" t="s">
        <v>259</v>
      </c>
      <c r="DM3" s="441" t="s">
        <v>202</v>
      </c>
      <c r="DN3" s="530"/>
      <c r="DO3" s="552"/>
      <c r="DP3" s="402" t="s">
        <v>0</v>
      </c>
      <c r="DQ3" s="402"/>
      <c r="DR3" s="402"/>
      <c r="DS3" s="402" t="s">
        <v>10</v>
      </c>
      <c r="DT3" s="402"/>
      <c r="DU3" s="402"/>
      <c r="DV3" s="402" t="s">
        <v>11</v>
      </c>
      <c r="DW3" s="402"/>
      <c r="DX3" s="347"/>
      <c r="DY3" s="549" t="s">
        <v>201</v>
      </c>
      <c r="DZ3" s="444" t="s">
        <v>12</v>
      </c>
      <c r="EA3" s="402" t="s">
        <v>13</v>
      </c>
      <c r="EB3" s="402"/>
      <c r="EC3" s="402"/>
      <c r="ED3" s="402"/>
      <c r="EE3" s="444" t="s">
        <v>14</v>
      </c>
      <c r="EF3" s="402" t="s">
        <v>202</v>
      </c>
      <c r="EG3" s="357" t="s">
        <v>437</v>
      </c>
      <c r="EH3" s="402" t="s">
        <v>30</v>
      </c>
      <c r="EI3" s="402"/>
      <c r="EJ3" s="402"/>
      <c r="EK3" s="402"/>
      <c r="EL3" s="402"/>
      <c r="EM3" s="402"/>
      <c r="EN3" s="402" t="s">
        <v>31</v>
      </c>
      <c r="EO3" s="402"/>
      <c r="EP3" s="402"/>
      <c r="EQ3" s="402"/>
      <c r="ER3" s="402"/>
      <c r="ES3" s="402" t="s">
        <v>32</v>
      </c>
      <c r="ET3" s="402"/>
      <c r="EU3" s="402"/>
      <c r="EV3" s="402"/>
      <c r="EW3" s="445"/>
      <c r="EX3" s="532" t="s">
        <v>112</v>
      </c>
      <c r="EY3" s="533"/>
      <c r="EZ3" s="534"/>
      <c r="FA3" s="347" t="s">
        <v>234</v>
      </c>
      <c r="FB3" s="349"/>
      <c r="FC3" s="348"/>
      <c r="FD3" s="347" t="s">
        <v>230</v>
      </c>
      <c r="FE3" s="349"/>
      <c r="FF3" s="348"/>
      <c r="FG3" s="347" t="s">
        <v>231</v>
      </c>
      <c r="FH3" s="349"/>
      <c r="FI3" s="348"/>
      <c r="FJ3" s="357" t="s">
        <v>112</v>
      </c>
      <c r="FK3" s="441" t="s">
        <v>235</v>
      </c>
      <c r="FL3" s="441" t="s">
        <v>236</v>
      </c>
      <c r="FM3" s="357" t="s">
        <v>237</v>
      </c>
      <c r="FN3" s="445"/>
      <c r="FO3" s="532" t="s">
        <v>112</v>
      </c>
      <c r="FP3" s="533"/>
      <c r="FQ3" s="534"/>
      <c r="FR3" s="347" t="s">
        <v>229</v>
      </c>
      <c r="FS3" s="349"/>
      <c r="FT3" s="348"/>
      <c r="FU3" s="347" t="s">
        <v>230</v>
      </c>
      <c r="FV3" s="349"/>
      <c r="FW3" s="348"/>
      <c r="FX3" s="347" t="s">
        <v>231</v>
      </c>
      <c r="FY3" s="349"/>
      <c r="FZ3" s="348"/>
      <c r="GA3" s="357" t="s">
        <v>112</v>
      </c>
      <c r="GB3" s="441" t="s">
        <v>232</v>
      </c>
      <c r="GC3" s="441" t="s">
        <v>355</v>
      </c>
      <c r="GD3" s="357" t="s">
        <v>233</v>
      </c>
      <c r="GE3" s="445"/>
      <c r="GF3" s="532" t="s">
        <v>112</v>
      </c>
      <c r="GG3" s="533"/>
      <c r="GH3" s="534"/>
      <c r="GI3" s="347" t="s">
        <v>238</v>
      </c>
      <c r="GJ3" s="349"/>
      <c r="GK3" s="348"/>
      <c r="GL3" s="347" t="s">
        <v>239</v>
      </c>
      <c r="GM3" s="349"/>
      <c r="GN3" s="348"/>
      <c r="GO3" s="342" t="s">
        <v>356</v>
      </c>
      <c r="GP3" s="401"/>
      <c r="GQ3" s="343"/>
      <c r="GR3" s="445"/>
      <c r="GS3" s="532" t="s">
        <v>35</v>
      </c>
      <c r="GT3" s="533"/>
      <c r="GU3" s="534"/>
      <c r="GV3" s="347" t="s">
        <v>423</v>
      </c>
      <c r="GW3" s="349"/>
      <c r="GX3" s="348"/>
      <c r="GY3" s="347" t="s">
        <v>483</v>
      </c>
      <c r="GZ3" s="349"/>
      <c r="HA3" s="348"/>
      <c r="HB3" s="342" t="s">
        <v>188</v>
      </c>
      <c r="HC3" s="401"/>
      <c r="HD3" s="343"/>
    </row>
    <row r="4" spans="1:212" ht="42.95" customHeight="1">
      <c r="A4" s="531"/>
      <c r="B4" s="3" t="s">
        <v>201</v>
      </c>
      <c r="C4" s="3" t="s">
        <v>203</v>
      </c>
      <c r="D4" s="3" t="s">
        <v>204</v>
      </c>
      <c r="E4" s="3" t="s">
        <v>17</v>
      </c>
      <c r="F4" s="3" t="s">
        <v>203</v>
      </c>
      <c r="G4" s="3" t="s">
        <v>204</v>
      </c>
      <c r="H4" s="3" t="s">
        <v>18</v>
      </c>
      <c r="I4" s="3" t="s">
        <v>203</v>
      </c>
      <c r="J4" s="9" t="s">
        <v>204</v>
      </c>
      <c r="K4" s="9" t="s">
        <v>18</v>
      </c>
      <c r="L4" s="9" t="s">
        <v>203</v>
      </c>
      <c r="M4" s="9" t="s">
        <v>204</v>
      </c>
      <c r="N4" s="531"/>
      <c r="O4" s="3" t="s">
        <v>201</v>
      </c>
      <c r="P4" s="3" t="s">
        <v>203</v>
      </c>
      <c r="Q4" s="3" t="s">
        <v>204</v>
      </c>
      <c r="R4" s="3" t="s">
        <v>17</v>
      </c>
      <c r="S4" s="3" t="s">
        <v>203</v>
      </c>
      <c r="T4" s="3" t="s">
        <v>204</v>
      </c>
      <c r="U4" s="3" t="s">
        <v>18</v>
      </c>
      <c r="V4" s="3" t="s">
        <v>203</v>
      </c>
      <c r="W4" s="9" t="s">
        <v>204</v>
      </c>
      <c r="X4" s="9" t="s">
        <v>18</v>
      </c>
      <c r="Y4" s="9" t="s">
        <v>203</v>
      </c>
      <c r="Z4" s="9" t="s">
        <v>38</v>
      </c>
      <c r="AA4" s="531"/>
      <c r="AB4" s="402"/>
      <c r="AC4" s="402"/>
      <c r="AD4" s="402"/>
      <c r="AE4" s="444"/>
      <c r="AF4" s="444"/>
      <c r="AG4" s="444"/>
      <c r="AH4" s="444"/>
      <c r="AI4" s="402" t="s">
        <v>18</v>
      </c>
      <c r="AJ4" s="402"/>
      <c r="AK4" s="9" t="s">
        <v>203</v>
      </c>
      <c r="AL4" s="9" t="s">
        <v>204</v>
      </c>
      <c r="AM4" s="9" t="s">
        <v>19</v>
      </c>
      <c r="AN4" s="9" t="s">
        <v>18</v>
      </c>
      <c r="AO4" s="3" t="s">
        <v>203</v>
      </c>
      <c r="AP4" s="3" t="s">
        <v>204</v>
      </c>
      <c r="AQ4" s="531"/>
      <c r="AR4" s="402" t="s">
        <v>201</v>
      </c>
      <c r="AS4" s="402"/>
      <c r="AT4" s="402" t="s">
        <v>20</v>
      </c>
      <c r="AU4" s="402"/>
      <c r="AV4" s="402" t="s">
        <v>21</v>
      </c>
      <c r="AW4" s="402"/>
      <c r="AX4" s="402" t="s">
        <v>11</v>
      </c>
      <c r="AY4" s="347"/>
      <c r="AZ4" s="550" t="s">
        <v>201</v>
      </c>
      <c r="BA4" s="402"/>
      <c r="BB4" s="7" t="s">
        <v>22</v>
      </c>
      <c r="BC4" s="7" t="s">
        <v>23</v>
      </c>
      <c r="BD4" s="7" t="s">
        <v>24</v>
      </c>
      <c r="BE4" s="7" t="s">
        <v>25</v>
      </c>
      <c r="BF4" s="552"/>
      <c r="BG4" s="152" t="s">
        <v>35</v>
      </c>
      <c r="BH4" s="153" t="s">
        <v>37</v>
      </c>
      <c r="BI4" s="154" t="s">
        <v>38</v>
      </c>
      <c r="BJ4" s="153" t="s">
        <v>48</v>
      </c>
      <c r="BK4" s="154" t="s">
        <v>37</v>
      </c>
      <c r="BL4" s="153" t="s">
        <v>38</v>
      </c>
      <c r="BM4" s="154" t="s">
        <v>48</v>
      </c>
      <c r="BN4" s="153" t="s">
        <v>37</v>
      </c>
      <c r="BO4" s="152" t="s">
        <v>38</v>
      </c>
      <c r="BP4" s="156" t="s">
        <v>35</v>
      </c>
      <c r="BQ4" s="7" t="s">
        <v>29</v>
      </c>
      <c r="BR4" s="7" t="s">
        <v>14</v>
      </c>
      <c r="BS4" s="7" t="s">
        <v>15</v>
      </c>
      <c r="BT4" s="379"/>
      <c r="BU4" s="531"/>
      <c r="BV4" s="3" t="s">
        <v>201</v>
      </c>
      <c r="BW4" s="3" t="s">
        <v>203</v>
      </c>
      <c r="BX4" s="3" t="s">
        <v>204</v>
      </c>
      <c r="BY4" s="3" t="s">
        <v>17</v>
      </c>
      <c r="BZ4" s="3" t="s">
        <v>203</v>
      </c>
      <c r="CA4" s="3" t="s">
        <v>204</v>
      </c>
      <c r="CB4" s="3" t="s">
        <v>18</v>
      </c>
      <c r="CC4" s="3" t="s">
        <v>203</v>
      </c>
      <c r="CD4" s="22" t="s">
        <v>204</v>
      </c>
      <c r="CE4" s="226" t="s">
        <v>371</v>
      </c>
      <c r="CF4" s="104" t="s">
        <v>372</v>
      </c>
      <c r="CG4" s="104" t="s">
        <v>369</v>
      </c>
      <c r="CH4" s="9" t="s">
        <v>370</v>
      </c>
      <c r="CI4" s="9" t="s">
        <v>432</v>
      </c>
      <c r="CJ4" s="9" t="s">
        <v>433</v>
      </c>
      <c r="CK4" s="531"/>
      <c r="CL4" s="3" t="s">
        <v>201</v>
      </c>
      <c r="CM4" s="3" t="s">
        <v>203</v>
      </c>
      <c r="CN4" s="3" t="s">
        <v>204</v>
      </c>
      <c r="CO4" s="3" t="s">
        <v>17</v>
      </c>
      <c r="CP4" s="3" t="s">
        <v>203</v>
      </c>
      <c r="CQ4" s="3" t="s">
        <v>204</v>
      </c>
      <c r="CR4" s="3" t="s">
        <v>18</v>
      </c>
      <c r="CS4" s="3" t="s">
        <v>203</v>
      </c>
      <c r="CT4" s="18" t="s">
        <v>204</v>
      </c>
      <c r="CU4" s="104" t="s">
        <v>201</v>
      </c>
      <c r="CV4" s="9" t="s">
        <v>26</v>
      </c>
      <c r="CW4" s="9" t="s">
        <v>343</v>
      </c>
      <c r="CX4" s="358"/>
      <c r="CY4" s="3" t="s">
        <v>35</v>
      </c>
      <c r="CZ4" s="9" t="s">
        <v>37</v>
      </c>
      <c r="DA4" s="9" t="s">
        <v>38</v>
      </c>
      <c r="DB4" s="9" t="s">
        <v>48</v>
      </c>
      <c r="DC4" s="9" t="s">
        <v>37</v>
      </c>
      <c r="DD4" s="9" t="s">
        <v>38</v>
      </c>
      <c r="DE4" s="9" t="s">
        <v>48</v>
      </c>
      <c r="DF4" s="9" t="s">
        <v>37</v>
      </c>
      <c r="DG4" s="42" t="s">
        <v>38</v>
      </c>
      <c r="DH4" s="476"/>
      <c r="DI4" s="442"/>
      <c r="DJ4" s="442"/>
      <c r="DK4" s="442"/>
      <c r="DL4" s="442"/>
      <c r="DM4" s="379"/>
      <c r="DN4" s="530"/>
      <c r="DO4" s="552"/>
      <c r="DP4" s="3" t="s">
        <v>201</v>
      </c>
      <c r="DQ4" s="3" t="s">
        <v>203</v>
      </c>
      <c r="DR4" s="3" t="s">
        <v>204</v>
      </c>
      <c r="DS4" s="3" t="s">
        <v>17</v>
      </c>
      <c r="DT4" s="3" t="s">
        <v>203</v>
      </c>
      <c r="DU4" s="3" t="s">
        <v>204</v>
      </c>
      <c r="DV4" s="3" t="s">
        <v>18</v>
      </c>
      <c r="DW4" s="3" t="s">
        <v>203</v>
      </c>
      <c r="DX4" s="22" t="s">
        <v>204</v>
      </c>
      <c r="DY4" s="550"/>
      <c r="DZ4" s="402"/>
      <c r="EA4" s="9" t="s">
        <v>205</v>
      </c>
      <c r="EB4" s="3" t="s">
        <v>27</v>
      </c>
      <c r="EC4" s="3" t="s">
        <v>28</v>
      </c>
      <c r="ED4" s="3" t="s">
        <v>202</v>
      </c>
      <c r="EE4" s="444"/>
      <c r="EF4" s="402"/>
      <c r="EG4" s="531"/>
      <c r="EH4" s="402" t="s">
        <v>201</v>
      </c>
      <c r="EI4" s="402"/>
      <c r="EJ4" s="402" t="s">
        <v>203</v>
      </c>
      <c r="EK4" s="402"/>
      <c r="EL4" s="402" t="s">
        <v>204</v>
      </c>
      <c r="EM4" s="502"/>
      <c r="EN4" s="402" t="s">
        <v>33</v>
      </c>
      <c r="EO4" s="502"/>
      <c r="EP4" s="402" t="s">
        <v>203</v>
      </c>
      <c r="EQ4" s="502"/>
      <c r="ER4" s="7" t="s">
        <v>204</v>
      </c>
      <c r="ES4" s="402" t="s">
        <v>33</v>
      </c>
      <c r="ET4" s="402"/>
      <c r="EU4" s="7" t="s">
        <v>203</v>
      </c>
      <c r="EV4" s="7" t="s">
        <v>204</v>
      </c>
      <c r="EW4" s="379"/>
      <c r="EX4" s="3" t="s">
        <v>112</v>
      </c>
      <c r="EY4" s="3" t="s">
        <v>118</v>
      </c>
      <c r="EZ4" s="3" t="s">
        <v>119</v>
      </c>
      <c r="FA4" s="3" t="s">
        <v>112</v>
      </c>
      <c r="FB4" s="3" t="s">
        <v>118</v>
      </c>
      <c r="FC4" s="3" t="s">
        <v>119</v>
      </c>
      <c r="FD4" s="3" t="s">
        <v>112</v>
      </c>
      <c r="FE4" s="3" t="s">
        <v>118</v>
      </c>
      <c r="FF4" s="3" t="s">
        <v>119</v>
      </c>
      <c r="FG4" s="3" t="s">
        <v>112</v>
      </c>
      <c r="FH4" s="3" t="s">
        <v>118</v>
      </c>
      <c r="FI4" s="3" t="s">
        <v>119</v>
      </c>
      <c r="FJ4" s="379"/>
      <c r="FK4" s="442"/>
      <c r="FL4" s="442"/>
      <c r="FM4" s="379"/>
      <c r="FN4" s="379"/>
      <c r="FO4" s="3" t="s">
        <v>112</v>
      </c>
      <c r="FP4" s="3" t="s">
        <v>118</v>
      </c>
      <c r="FQ4" s="3" t="s">
        <v>119</v>
      </c>
      <c r="FR4" s="3" t="s">
        <v>112</v>
      </c>
      <c r="FS4" s="3" t="s">
        <v>118</v>
      </c>
      <c r="FT4" s="3" t="s">
        <v>119</v>
      </c>
      <c r="FU4" s="3" t="s">
        <v>112</v>
      </c>
      <c r="FV4" s="3" t="s">
        <v>118</v>
      </c>
      <c r="FW4" s="3" t="s">
        <v>119</v>
      </c>
      <c r="FX4" s="3" t="s">
        <v>112</v>
      </c>
      <c r="FY4" s="3" t="s">
        <v>118</v>
      </c>
      <c r="FZ4" s="3" t="s">
        <v>119</v>
      </c>
      <c r="GA4" s="379"/>
      <c r="GB4" s="442"/>
      <c r="GC4" s="442"/>
      <c r="GD4" s="379"/>
      <c r="GE4" s="379"/>
      <c r="GF4" s="3" t="s">
        <v>112</v>
      </c>
      <c r="GG4" s="3" t="s">
        <v>118</v>
      </c>
      <c r="GH4" s="3" t="s">
        <v>119</v>
      </c>
      <c r="GI4" s="3" t="s">
        <v>112</v>
      </c>
      <c r="GJ4" s="3" t="s">
        <v>118</v>
      </c>
      <c r="GK4" s="3" t="s">
        <v>119</v>
      </c>
      <c r="GL4" s="3" t="s">
        <v>112</v>
      </c>
      <c r="GM4" s="3" t="s">
        <v>118</v>
      </c>
      <c r="GN4" s="3" t="s">
        <v>119</v>
      </c>
      <c r="GO4" s="34" t="s">
        <v>35</v>
      </c>
      <c r="GP4" s="3" t="s">
        <v>37</v>
      </c>
      <c r="GQ4" s="3" t="s">
        <v>38</v>
      </c>
      <c r="GR4" s="379"/>
      <c r="GS4" s="3" t="s">
        <v>35</v>
      </c>
      <c r="GT4" s="3" t="s">
        <v>37</v>
      </c>
      <c r="GU4" s="3" t="s">
        <v>38</v>
      </c>
      <c r="GV4" s="3" t="s">
        <v>35</v>
      </c>
      <c r="GW4" s="3" t="s">
        <v>37</v>
      </c>
      <c r="GX4" s="3" t="s">
        <v>38</v>
      </c>
      <c r="GY4" s="3" t="s">
        <v>35</v>
      </c>
      <c r="GZ4" s="3" t="s">
        <v>37</v>
      </c>
      <c r="HA4" s="3" t="s">
        <v>38</v>
      </c>
      <c r="HB4" s="34" t="s">
        <v>35</v>
      </c>
      <c r="HC4" s="3" t="s">
        <v>37</v>
      </c>
      <c r="HD4" s="3" t="s">
        <v>38</v>
      </c>
    </row>
    <row r="5" spans="1:212" s="30" customFormat="1" ht="42" customHeight="1">
      <c r="A5" s="3" t="s">
        <v>201</v>
      </c>
      <c r="B5" s="10">
        <f t="shared" ref="B5:B19" si="0">SUM(E5+H5+K5)</f>
        <v>27200</v>
      </c>
      <c r="C5" s="10">
        <f t="shared" ref="C5:C19" si="1">SUM(F5+I5+L5)</f>
        <v>19212</v>
      </c>
      <c r="D5" s="10">
        <f t="shared" ref="D5:D19" si="2">SUM(G5+J5+M5)</f>
        <v>7988</v>
      </c>
      <c r="E5" s="10">
        <f t="shared" ref="E5:E19" si="3">SUM(F5+G5)</f>
        <v>7559</v>
      </c>
      <c r="F5" s="10">
        <f>SUM(F6:F19)</f>
        <v>4116</v>
      </c>
      <c r="G5" s="10">
        <f>SUM(G6:G19)</f>
        <v>3443</v>
      </c>
      <c r="H5" s="10">
        <f t="shared" ref="H5:H19" si="4">SUM(I5+J5)</f>
        <v>7554</v>
      </c>
      <c r="I5" s="10">
        <f>SUM(I6:I19)</f>
        <v>5031</v>
      </c>
      <c r="J5" s="10">
        <f>SUM(J6:J19)</f>
        <v>2523</v>
      </c>
      <c r="K5" s="10">
        <f t="shared" ref="K5:K19" si="5">SUM(L5+M5)</f>
        <v>12087</v>
      </c>
      <c r="L5" s="10">
        <f>SUM(L6:L19)</f>
        <v>10065</v>
      </c>
      <c r="M5" s="10">
        <f>SUM(M6:M19)</f>
        <v>2022</v>
      </c>
      <c r="N5" s="3" t="s">
        <v>35</v>
      </c>
      <c r="O5" s="10">
        <f>S5+V5+Y5</f>
        <v>713</v>
      </c>
      <c r="P5" s="10">
        <f>SUM(S5+V5+Y5)</f>
        <v>713</v>
      </c>
      <c r="Q5" s="10">
        <f>SUM(T5,W5,Z5)</f>
        <v>0</v>
      </c>
      <c r="R5" s="10">
        <f>SUM(S5:T5)</f>
        <v>232</v>
      </c>
      <c r="S5" s="10">
        <f>SUM(S6:S19)</f>
        <v>232</v>
      </c>
      <c r="T5" s="10">
        <f>SUM(T6:T19)</f>
        <v>0</v>
      </c>
      <c r="U5" s="10">
        <f t="shared" ref="U5:U19" si="6">SUM(V5:W5)</f>
        <v>228</v>
      </c>
      <c r="V5" s="10">
        <f>SUM(V6:V19)</f>
        <v>228</v>
      </c>
      <c r="W5" s="10">
        <f>SUM(W6:W19)</f>
        <v>0</v>
      </c>
      <c r="X5" s="10">
        <f t="shared" ref="X5:X19" si="7">SUM(Y5:Z5)</f>
        <v>253</v>
      </c>
      <c r="Y5" s="10">
        <f>SUM(Y6:Y19)</f>
        <v>253</v>
      </c>
      <c r="Z5" s="10">
        <f>SUM(Z6:Z19)</f>
        <v>0</v>
      </c>
      <c r="AA5" s="3" t="s">
        <v>35</v>
      </c>
      <c r="AB5" s="15">
        <f t="shared" ref="AB5:AB19" si="8">SUM(AC5+AE5+AG5+AI5+AN5)</f>
        <v>30830</v>
      </c>
      <c r="AC5" s="497">
        <f>SUM(AC6:AD19)</f>
        <v>2169</v>
      </c>
      <c r="AD5" s="547"/>
      <c r="AE5" s="497">
        <f>SUM(AE6:AF19)</f>
        <v>4708</v>
      </c>
      <c r="AF5" s="547"/>
      <c r="AG5" s="497">
        <f>SUM(AG6:AH19)</f>
        <v>5022</v>
      </c>
      <c r="AH5" s="547"/>
      <c r="AI5" s="542">
        <f>SUM(AK5+AL5)</f>
        <v>16037</v>
      </c>
      <c r="AJ5" s="543"/>
      <c r="AK5" s="10">
        <f>SUM(AK6:AK19)</f>
        <v>11553</v>
      </c>
      <c r="AL5" s="10">
        <f>SUM(AL6:AL19)</f>
        <v>4484</v>
      </c>
      <c r="AM5" s="10">
        <f>SUM(AM6:AM19)</f>
        <v>1480</v>
      </c>
      <c r="AN5" s="10">
        <f t="shared" ref="AN5:AN19" si="9">SUM(AO5+AP5)</f>
        <v>2894</v>
      </c>
      <c r="AO5" s="10">
        <f>SUM(AO6:AO19)</f>
        <v>1939</v>
      </c>
      <c r="AP5" s="10">
        <f>SUM(AP6:AP19)</f>
        <v>955</v>
      </c>
      <c r="AQ5" s="3" t="s">
        <v>35</v>
      </c>
      <c r="AR5" s="542">
        <f>SUM(AR6:AS19)</f>
        <v>2255226</v>
      </c>
      <c r="AS5" s="539"/>
      <c r="AT5" s="542">
        <f>SUM(AT6:AU19)</f>
        <v>1600465</v>
      </c>
      <c r="AU5" s="539"/>
      <c r="AV5" s="542">
        <f>SUM(AV6:AW19)</f>
        <v>246700</v>
      </c>
      <c r="AW5" s="539"/>
      <c r="AX5" s="542">
        <f>SUM(AX6:AY19)</f>
        <v>408061</v>
      </c>
      <c r="AY5" s="548"/>
      <c r="AZ5" s="538">
        <f>SUM(AZ6:BA19)</f>
        <v>2255226</v>
      </c>
      <c r="BA5" s="539"/>
      <c r="BB5" s="24">
        <f>SUM(BB6:BB19)</f>
        <v>0</v>
      </c>
      <c r="BC5" s="24">
        <f>SUM(BC6:BC19)</f>
        <v>757251</v>
      </c>
      <c r="BD5" s="10">
        <f>SUM(BD6:BD19)</f>
        <v>1497975</v>
      </c>
      <c r="BE5" s="24">
        <f>SUM(BE6:BE19)</f>
        <v>0</v>
      </c>
      <c r="BF5" s="3" t="s">
        <v>35</v>
      </c>
      <c r="BG5" s="51">
        <f t="shared" ref="BG5:BG19" si="10">SUM(BJ5+BM5)</f>
        <v>91600</v>
      </c>
      <c r="BH5" s="51">
        <f t="shared" ref="BH5:BH19" si="11">SUM(BK5+BN5)</f>
        <v>45600</v>
      </c>
      <c r="BI5" s="51">
        <f t="shared" ref="BI5:BI19" si="12">SUM(BL5+BO5)</f>
        <v>46000</v>
      </c>
      <c r="BJ5" s="51">
        <f>SUM(BK5+BL5)</f>
        <v>75600</v>
      </c>
      <c r="BK5" s="51">
        <f>SUM(BK6:BK19)</f>
        <v>37600</v>
      </c>
      <c r="BL5" s="51">
        <f>SUM(BL6:BL19)</f>
        <v>38000</v>
      </c>
      <c r="BM5" s="51">
        <f t="shared" ref="BM5:BM19" si="13">SUM(BN5+BO5)</f>
        <v>16000</v>
      </c>
      <c r="BN5" s="51">
        <f t="shared" ref="BN5:BS5" si="14">SUM(BN6:BN19)</f>
        <v>8000</v>
      </c>
      <c r="BO5" s="51">
        <f t="shared" si="14"/>
        <v>8000</v>
      </c>
      <c r="BP5" s="157">
        <f t="shared" si="14"/>
        <v>91600</v>
      </c>
      <c r="BQ5" s="52">
        <f t="shared" si="14"/>
        <v>0</v>
      </c>
      <c r="BR5" s="52">
        <f t="shared" si="14"/>
        <v>91600</v>
      </c>
      <c r="BS5" s="52">
        <f t="shared" si="14"/>
        <v>0</v>
      </c>
      <c r="BT5" s="23"/>
      <c r="BU5" s="3" t="s">
        <v>35</v>
      </c>
      <c r="BV5" s="10">
        <f t="shared" ref="BV5:BV19" si="15">SUM(BY5+CB5)</f>
        <v>14226</v>
      </c>
      <c r="BW5" s="10">
        <f t="shared" ref="BW5:BW19" si="16">SUM(BZ5+CC5)</f>
        <v>7686</v>
      </c>
      <c r="BX5" s="10">
        <f t="shared" ref="BX5:BX19" si="17">SUM(CA5+CD5)</f>
        <v>6540</v>
      </c>
      <c r="BY5" s="10">
        <f t="shared" ref="BY5:BY19" si="18">SUM(BZ5+CA5)</f>
        <v>7032</v>
      </c>
      <c r="BZ5" s="10">
        <f>SUM(BZ6:BZ19)</f>
        <v>3625</v>
      </c>
      <c r="CA5" s="10">
        <f>SUM(CA6:CA19)</f>
        <v>3407</v>
      </c>
      <c r="CB5" s="10">
        <f t="shared" ref="CB5:CB19" si="19">SUM(CC5+CD5)</f>
        <v>7194</v>
      </c>
      <c r="CC5" s="10">
        <f>SUM(CC6:CC19)</f>
        <v>4061</v>
      </c>
      <c r="CD5" s="16">
        <f>SUM(CD6:CD19)</f>
        <v>3133</v>
      </c>
      <c r="CE5" s="149">
        <f>SUM(CG5,CI5)</f>
        <v>101</v>
      </c>
      <c r="CF5" s="20">
        <f t="shared" ref="CF5:CF19" si="20">SUM(CH5,CJ5)</f>
        <v>14226</v>
      </c>
      <c r="CG5" s="10">
        <f>SUM(CG6:CG19)</f>
        <v>0</v>
      </c>
      <c r="CH5" s="10">
        <f>SUM(CH6:CH19)</f>
        <v>0</v>
      </c>
      <c r="CI5" s="10">
        <f>SUM(CI6:CI19)</f>
        <v>101</v>
      </c>
      <c r="CJ5" s="10">
        <f>SUM(CJ6:CJ19)</f>
        <v>14226</v>
      </c>
      <c r="CK5" s="3" t="s">
        <v>35</v>
      </c>
      <c r="CL5" s="10">
        <f t="shared" ref="CL5:CL19" si="21">SUM(CO5+CR5)</f>
        <v>0</v>
      </c>
      <c r="CM5" s="10">
        <f t="shared" ref="CM5:CM19" si="22">SUM(CP5+CS5)</f>
        <v>0</v>
      </c>
      <c r="CN5" s="10">
        <f t="shared" ref="CN5:CN19" si="23">SUM(CQ5+CT5)</f>
        <v>0</v>
      </c>
      <c r="CO5" s="10">
        <f t="shared" ref="CO5:CO19" si="24">SUM(CP5+CQ5)</f>
        <v>0</v>
      </c>
      <c r="CP5" s="10">
        <f>SUM(CP6:CP19)</f>
        <v>0</v>
      </c>
      <c r="CQ5" s="10">
        <f>SUM(CQ6:CQ19)</f>
        <v>0</v>
      </c>
      <c r="CR5" s="10">
        <f t="shared" ref="CR5:CR19" si="25">SUM(CS5+CT5)</f>
        <v>0</v>
      </c>
      <c r="CS5" s="10">
        <f>SUM(CS6:CS19)</f>
        <v>0</v>
      </c>
      <c r="CT5" s="19">
        <f>SUM(CT6:CT19)</f>
        <v>0</v>
      </c>
      <c r="CU5" s="20">
        <f t="shared" ref="CU5:CU19" si="26">SUM(CV5+CW5)</f>
        <v>0</v>
      </c>
      <c r="CV5" s="10">
        <f>SUM(CV6:CV19)</f>
        <v>0</v>
      </c>
      <c r="CW5" s="10">
        <f>SUM(CW6:CW19)</f>
        <v>0</v>
      </c>
      <c r="CX5" s="3" t="s">
        <v>35</v>
      </c>
      <c r="CY5" s="10">
        <f>SUM(DB5+DE5)</f>
        <v>88</v>
      </c>
      <c r="CZ5" s="10">
        <f>SUM(DC5+DF5)</f>
        <v>54</v>
      </c>
      <c r="DA5" s="10">
        <f>SUM(DD5+DG5)</f>
        <v>34</v>
      </c>
      <c r="DB5" s="10">
        <f>SUM(DC5+DD5)</f>
        <v>0</v>
      </c>
      <c r="DC5" s="10">
        <f>SUM(DC6:DC19)</f>
        <v>0</v>
      </c>
      <c r="DD5" s="10">
        <f>SUM(DD6:DD19)</f>
        <v>0</v>
      </c>
      <c r="DE5" s="10">
        <f>SUM(DF5+DG5)</f>
        <v>88</v>
      </c>
      <c r="DF5" s="10">
        <f t="shared" ref="DF5:DM5" si="27">SUM(DF6:DF19)</f>
        <v>54</v>
      </c>
      <c r="DG5" s="19">
        <f t="shared" si="27"/>
        <v>34</v>
      </c>
      <c r="DH5" s="20">
        <f t="shared" si="27"/>
        <v>88</v>
      </c>
      <c r="DI5" s="20">
        <f t="shared" si="27"/>
        <v>88</v>
      </c>
      <c r="DJ5" s="20">
        <f t="shared" si="27"/>
        <v>0</v>
      </c>
      <c r="DK5" s="20">
        <f t="shared" si="27"/>
        <v>0</v>
      </c>
      <c r="DL5" s="20">
        <f t="shared" si="27"/>
        <v>0</v>
      </c>
      <c r="DM5" s="20">
        <f t="shared" si="27"/>
        <v>0</v>
      </c>
      <c r="DN5" s="531"/>
      <c r="DO5" s="3" t="s">
        <v>201</v>
      </c>
      <c r="DP5" s="10">
        <f t="shared" ref="DP5:DP19" si="28">SUM(DS5+DV5)</f>
        <v>21</v>
      </c>
      <c r="DQ5" s="10">
        <f t="shared" ref="DQ5:DQ19" si="29">SUM(DT5+DW5)</f>
        <v>21</v>
      </c>
      <c r="DR5" s="10">
        <f t="shared" ref="DR5:DR19" si="30">SUM(DU5+DX5)</f>
        <v>0</v>
      </c>
      <c r="DS5" s="10">
        <f t="shared" ref="DS5:DS19" si="31">SUM(DT5+DU5)</f>
        <v>0</v>
      </c>
      <c r="DT5" s="10">
        <f>SUM(DT6:DT19)</f>
        <v>0</v>
      </c>
      <c r="DU5" s="10">
        <f>SUM(DU6:DU19)</f>
        <v>0</v>
      </c>
      <c r="DV5" s="10">
        <f t="shared" ref="DV5:DV19" si="32">SUM(DW5+DX5)</f>
        <v>21</v>
      </c>
      <c r="DW5" s="10">
        <f>SUM(DW6:DW19)</f>
        <v>21</v>
      </c>
      <c r="DX5" s="16">
        <f>SUM(DX6:DX19)</f>
        <v>0</v>
      </c>
      <c r="DY5" s="149">
        <f t="shared" ref="DY5:DY19" si="33">SUM(DZ5+EA5+EE5+EF5)</f>
        <v>21</v>
      </c>
      <c r="DZ5" s="10">
        <f t="shared" ref="DZ5:EF5" si="34">SUM(DZ6:DZ19)</f>
        <v>0</v>
      </c>
      <c r="EA5" s="10">
        <f t="shared" si="34"/>
        <v>0</v>
      </c>
      <c r="EB5" s="10">
        <f t="shared" si="34"/>
        <v>0</v>
      </c>
      <c r="EC5" s="10">
        <f t="shared" si="34"/>
        <v>0</v>
      </c>
      <c r="ED5" s="10">
        <f t="shared" si="34"/>
        <v>0</v>
      </c>
      <c r="EE5" s="10">
        <f t="shared" si="34"/>
        <v>21</v>
      </c>
      <c r="EF5" s="32">
        <f t="shared" si="34"/>
        <v>0</v>
      </c>
      <c r="EG5" s="3" t="s">
        <v>201</v>
      </c>
      <c r="EH5" s="535">
        <f>SUM(EH6:EI19)</f>
        <v>0</v>
      </c>
      <c r="EI5" s="535"/>
      <c r="EJ5" s="535">
        <f>SUM(EJ6:EK19)</f>
        <v>0</v>
      </c>
      <c r="EK5" s="535"/>
      <c r="EL5" s="535">
        <f>SUM(EL6:EM19)</f>
        <v>0</v>
      </c>
      <c r="EM5" s="535"/>
      <c r="EN5" s="535">
        <f>SUM(EN6:EO19)</f>
        <v>0</v>
      </c>
      <c r="EO5" s="535"/>
      <c r="EP5" s="535">
        <f>SUM(EP6:EQ19)</f>
        <v>0</v>
      </c>
      <c r="EQ5" s="535"/>
      <c r="ER5" s="49">
        <f>SUM(ER6:ER19)</f>
        <v>0</v>
      </c>
      <c r="ES5" s="535">
        <f>SUM(ES6:ET19)</f>
        <v>0</v>
      </c>
      <c r="ET5" s="535"/>
      <c r="EU5" s="55">
        <f>SUM(EU6:EU19)</f>
        <v>0</v>
      </c>
      <c r="EV5" s="55">
        <f>SUM(EV6:EV19)</f>
        <v>0</v>
      </c>
      <c r="EW5" s="3" t="s">
        <v>112</v>
      </c>
      <c r="EX5" s="173">
        <f>SUM(FA5+FD5+FG5)</f>
        <v>2</v>
      </c>
      <c r="EY5" s="173">
        <f t="shared" ref="EY5:EY19" si="35">SUM(FB5+FE5+FH5)</f>
        <v>1</v>
      </c>
      <c r="EZ5" s="173">
        <f t="shared" ref="EZ5:EZ19" si="36">SUM(FC5+FF5+FI5)</f>
        <v>1</v>
      </c>
      <c r="FA5" s="173">
        <f t="shared" ref="FA5:FA19" si="37">SUM(FB5:FC5)</f>
        <v>0</v>
      </c>
      <c r="FB5" s="173">
        <f>SUM(FB6:FB19)</f>
        <v>0</v>
      </c>
      <c r="FC5" s="173">
        <f>SUM(FC6:FC19)</f>
        <v>0</v>
      </c>
      <c r="FD5" s="173">
        <f t="shared" ref="FD5:FD19" si="38">SUM(FE5:FF5)</f>
        <v>2</v>
      </c>
      <c r="FE5" s="173">
        <f>SUM(FE6:FE19)</f>
        <v>1</v>
      </c>
      <c r="FF5" s="173">
        <f>SUM(FF6:FF19)</f>
        <v>1</v>
      </c>
      <c r="FG5" s="173">
        <f t="shared" ref="FG5:FG19" si="39">SUM(FH5:FI5)</f>
        <v>0</v>
      </c>
      <c r="FH5" s="173">
        <f>SUM(FH6:FH19)</f>
        <v>0</v>
      </c>
      <c r="FI5" s="173">
        <f>SUM(FI6:FI19)</f>
        <v>0</v>
      </c>
      <c r="FJ5" s="173">
        <f>FK5+FL5+FM5</f>
        <v>2</v>
      </c>
      <c r="FK5" s="173">
        <f>SUM(FK6:FK19)</f>
        <v>0</v>
      </c>
      <c r="FL5" s="173">
        <f>SUM(FL6:FL19)</f>
        <v>2</v>
      </c>
      <c r="FM5" s="173">
        <f>SUM(FM6:FM19)</f>
        <v>0</v>
      </c>
      <c r="FN5" s="3" t="s">
        <v>35</v>
      </c>
      <c r="FO5" s="174">
        <f>SUM(FR5+FU5+FX5)</f>
        <v>0</v>
      </c>
      <c r="FP5" s="174">
        <f t="shared" ref="FP5:FP19" si="40">SUM(FS5+FV5+FY5)</f>
        <v>0</v>
      </c>
      <c r="FQ5" s="174">
        <f t="shared" ref="FQ5:FQ19" si="41">SUM(FT5+FW5+FZ5)</f>
        <v>0</v>
      </c>
      <c r="FR5" s="174">
        <f t="shared" ref="FR5:FR19" si="42">SUM(FS5:FT5)</f>
        <v>0</v>
      </c>
      <c r="FS5" s="174">
        <f>SUM(FS6:FS19)</f>
        <v>0</v>
      </c>
      <c r="FT5" s="174">
        <f>SUM(FT6:FT19)</f>
        <v>0</v>
      </c>
      <c r="FU5" s="174">
        <f t="shared" ref="FU5:FU19" si="43">SUM(FV5:FW5)</f>
        <v>0</v>
      </c>
      <c r="FV5" s="174">
        <f>SUM(FV6:FV19)</f>
        <v>0</v>
      </c>
      <c r="FW5" s="174">
        <f>SUM(FW6:FW19)</f>
        <v>0</v>
      </c>
      <c r="FX5" s="174">
        <f t="shared" ref="FX5:FX19" si="44">SUM(FY5:FZ5)</f>
        <v>0</v>
      </c>
      <c r="FY5" s="174">
        <f>SUM(FY6:FY19)</f>
        <v>0</v>
      </c>
      <c r="FZ5" s="174">
        <f>SUM(FZ6:FZ19)</f>
        <v>0</v>
      </c>
      <c r="GA5" s="174">
        <f>GB5+GC5+GD5</f>
        <v>0</v>
      </c>
      <c r="GB5" s="174">
        <f>SUM(GB6:GB19)</f>
        <v>0</v>
      </c>
      <c r="GC5" s="174">
        <f>SUM(GC6:GC19)</f>
        <v>0</v>
      </c>
      <c r="GD5" s="174">
        <f>SUM(GD6:GD19)</f>
        <v>0</v>
      </c>
      <c r="GE5" s="3" t="s">
        <v>35</v>
      </c>
      <c r="GF5" s="175">
        <f t="shared" ref="GF5:GF19" si="45">SUM(GG5:GH5)</f>
        <v>0</v>
      </c>
      <c r="GG5" s="175">
        <f>GJ5+GM5+GP5</f>
        <v>0</v>
      </c>
      <c r="GH5" s="175">
        <f>SUM(GK5+GN5+GQ5)</f>
        <v>0</v>
      </c>
      <c r="GI5" s="175">
        <f t="shared" ref="GI5:GI19" si="46">SUM(GJ5:GK5)</f>
        <v>0</v>
      </c>
      <c r="GJ5" s="175">
        <f>SUM(GJ6:GJ19)</f>
        <v>0</v>
      </c>
      <c r="GK5" s="175">
        <f>SUM(GK6:GK19)</f>
        <v>0</v>
      </c>
      <c r="GL5" s="175">
        <f t="shared" ref="GL5:GL19" si="47">SUM(GM5:GN5)</f>
        <v>0</v>
      </c>
      <c r="GM5" s="175">
        <f>SUM(GM6:GM19)</f>
        <v>0</v>
      </c>
      <c r="GN5" s="175">
        <f>SUM(GN6:GN19)</f>
        <v>0</v>
      </c>
      <c r="GO5" s="176">
        <f>SUM(GP5:GQ5)</f>
        <v>0</v>
      </c>
      <c r="GP5" s="176">
        <f>SUM(GP6:GP19)</f>
        <v>0</v>
      </c>
      <c r="GQ5" s="177">
        <f>SUM(GQ6:GQ19)</f>
        <v>0</v>
      </c>
      <c r="GR5" s="3" t="s">
        <v>35</v>
      </c>
      <c r="GS5" s="175">
        <f>SUM(GT5:GU5)</f>
        <v>13</v>
      </c>
      <c r="GT5" s="175">
        <f>GW5+GZ5+HC5</f>
        <v>5</v>
      </c>
      <c r="GU5" s="175">
        <f>SUM(GX5+HA5+HD5)</f>
        <v>8</v>
      </c>
      <c r="GV5" s="175">
        <f t="shared" ref="GV5:GV19" si="48">SUM(GW5:GX5)</f>
        <v>0</v>
      </c>
      <c r="GW5" s="175">
        <f>SUM(GW6:GW19)</f>
        <v>0</v>
      </c>
      <c r="GX5" s="175">
        <f>SUM(GX6:GX19)</f>
        <v>0</v>
      </c>
      <c r="GY5" s="175">
        <f t="shared" ref="GY5:GY19" si="49">SUM(GZ5:HA5)</f>
        <v>6</v>
      </c>
      <c r="GZ5" s="175">
        <f>SUM(GZ6:GZ19)</f>
        <v>1</v>
      </c>
      <c r="HA5" s="175">
        <f>SUM(HA6:HA19)</f>
        <v>5</v>
      </c>
      <c r="HB5" s="176">
        <f>SUM(HC5:HD5)</f>
        <v>7</v>
      </c>
      <c r="HC5" s="176">
        <f>SUM(HC6:HC19)</f>
        <v>4</v>
      </c>
      <c r="HD5" s="176">
        <f>SUM(HD6:HD19)</f>
        <v>3</v>
      </c>
    </row>
    <row r="6" spans="1:212" s="30" customFormat="1" ht="38.450000000000003" customHeight="1">
      <c r="A6" s="3" t="s">
        <v>523</v>
      </c>
      <c r="B6" s="10">
        <f t="shared" si="0"/>
        <v>739</v>
      </c>
      <c r="C6" s="10">
        <f t="shared" si="1"/>
        <v>526</v>
      </c>
      <c r="D6" s="10">
        <f t="shared" si="2"/>
        <v>213</v>
      </c>
      <c r="E6" s="10">
        <f t="shared" si="3"/>
        <v>170</v>
      </c>
      <c r="F6" s="11">
        <v>96</v>
      </c>
      <c r="G6" s="11">
        <v>74</v>
      </c>
      <c r="H6" s="10">
        <f t="shared" si="4"/>
        <v>237</v>
      </c>
      <c r="I6" s="11">
        <v>132</v>
      </c>
      <c r="J6" s="11">
        <v>105</v>
      </c>
      <c r="K6" s="10">
        <f t="shared" si="5"/>
        <v>332</v>
      </c>
      <c r="L6" s="11">
        <v>298</v>
      </c>
      <c r="M6" s="11">
        <v>34</v>
      </c>
      <c r="N6" s="3" t="s">
        <v>523</v>
      </c>
      <c r="O6" s="10">
        <f t="shared" ref="O6:O19" si="50">S6+V6+Y6</f>
        <v>0</v>
      </c>
      <c r="P6" s="10">
        <f t="shared" ref="P6:P19" si="51">SUM(S6+V6+Y6)</f>
        <v>0</v>
      </c>
      <c r="Q6" s="10">
        <f t="shared" ref="Q6:Q19" si="52">SUM(T6,W6,Z6)</f>
        <v>0</v>
      </c>
      <c r="R6" s="10">
        <f t="shared" ref="R6:R19" si="53">SUM(S6:T6)</f>
        <v>0</v>
      </c>
      <c r="S6" s="11"/>
      <c r="T6" s="11"/>
      <c r="U6" s="10">
        <f t="shared" si="6"/>
        <v>0</v>
      </c>
      <c r="V6" s="11"/>
      <c r="W6" s="11"/>
      <c r="X6" s="10">
        <f t="shared" si="7"/>
        <v>0</v>
      </c>
      <c r="Y6" s="11"/>
      <c r="Z6" s="36"/>
      <c r="AA6" s="3" t="s">
        <v>523</v>
      </c>
      <c r="AB6" s="15">
        <f t="shared" si="8"/>
        <v>0</v>
      </c>
      <c r="AC6" s="540"/>
      <c r="AD6" s="541"/>
      <c r="AE6" s="540"/>
      <c r="AF6" s="541"/>
      <c r="AG6" s="540"/>
      <c r="AH6" s="541"/>
      <c r="AI6" s="542">
        <f t="shared" ref="AI6:AI19" si="54">SUM(AK6+AL6)</f>
        <v>0</v>
      </c>
      <c r="AJ6" s="543"/>
      <c r="AK6" s="17"/>
      <c r="AL6" s="11"/>
      <c r="AM6" s="17"/>
      <c r="AN6" s="10">
        <f t="shared" si="9"/>
        <v>0</v>
      </c>
      <c r="AO6" s="11"/>
      <c r="AP6" s="11"/>
      <c r="AQ6" s="3" t="s">
        <v>523</v>
      </c>
      <c r="AR6" s="542">
        <f>SUM(AT6:AY6)</f>
        <v>142500</v>
      </c>
      <c r="AS6" s="539"/>
      <c r="AT6" s="544">
        <v>142500</v>
      </c>
      <c r="AU6" s="545"/>
      <c r="AV6" s="544"/>
      <c r="AW6" s="545"/>
      <c r="AX6" s="544"/>
      <c r="AY6" s="546"/>
      <c r="AZ6" s="538">
        <f>SUM(BB6:BE6)</f>
        <v>142500</v>
      </c>
      <c r="BA6" s="539"/>
      <c r="BB6" s="23"/>
      <c r="BC6" s="23"/>
      <c r="BD6" s="23">
        <v>142500</v>
      </c>
      <c r="BE6" s="23"/>
      <c r="BF6" s="3" t="s">
        <v>523</v>
      </c>
      <c r="BG6" s="51">
        <f t="shared" si="10"/>
        <v>25000</v>
      </c>
      <c r="BH6" s="51">
        <f t="shared" si="11"/>
        <v>12000</v>
      </c>
      <c r="BI6" s="51">
        <f t="shared" si="12"/>
        <v>13000</v>
      </c>
      <c r="BJ6" s="51">
        <f>SUM(BK6+BL6)</f>
        <v>25000</v>
      </c>
      <c r="BK6" s="53">
        <v>12000</v>
      </c>
      <c r="BL6" s="53">
        <v>13000</v>
      </c>
      <c r="BM6" s="51">
        <f t="shared" si="13"/>
        <v>0</v>
      </c>
      <c r="BN6" s="53"/>
      <c r="BO6" s="155"/>
      <c r="BP6" s="157">
        <f t="shared" ref="BP6:BP19" si="55">SUM(BQ6+BR6+BS6)</f>
        <v>25000</v>
      </c>
      <c r="BQ6" s="50"/>
      <c r="BR6" s="50">
        <v>25000</v>
      </c>
      <c r="BS6" s="50"/>
      <c r="BT6" s="23"/>
      <c r="BU6" s="3" t="s">
        <v>523</v>
      </c>
      <c r="BV6" s="10">
        <f t="shared" si="15"/>
        <v>84</v>
      </c>
      <c r="BW6" s="10">
        <f t="shared" si="16"/>
        <v>54</v>
      </c>
      <c r="BX6" s="10">
        <f t="shared" si="17"/>
        <v>30</v>
      </c>
      <c r="BY6" s="10">
        <f t="shared" si="18"/>
        <v>46</v>
      </c>
      <c r="BZ6" s="184">
        <v>20</v>
      </c>
      <c r="CA6" s="184">
        <v>26</v>
      </c>
      <c r="CB6" s="10">
        <f t="shared" si="19"/>
        <v>38</v>
      </c>
      <c r="CC6" s="184">
        <v>34</v>
      </c>
      <c r="CD6" s="186">
        <v>4</v>
      </c>
      <c r="CE6" s="149">
        <f>SUM(CG6,CI6)</f>
        <v>7</v>
      </c>
      <c r="CF6" s="20">
        <f>SUM(CH6,CJ6)</f>
        <v>84</v>
      </c>
      <c r="CG6" s="183"/>
      <c r="CH6" s="36"/>
      <c r="CI6" s="36">
        <v>7</v>
      </c>
      <c r="CJ6" s="36">
        <v>84</v>
      </c>
      <c r="CK6" s="3" t="s">
        <v>523</v>
      </c>
      <c r="CL6" s="10">
        <f t="shared" si="21"/>
        <v>0</v>
      </c>
      <c r="CM6" s="10">
        <f t="shared" si="22"/>
        <v>0</v>
      </c>
      <c r="CN6" s="10">
        <f t="shared" si="23"/>
        <v>0</v>
      </c>
      <c r="CO6" s="10">
        <f t="shared" si="24"/>
        <v>0</v>
      </c>
      <c r="CP6" s="11"/>
      <c r="CQ6" s="11"/>
      <c r="CR6" s="10">
        <f t="shared" si="25"/>
        <v>0</v>
      </c>
      <c r="CS6" s="36"/>
      <c r="CT6" s="190"/>
      <c r="CU6" s="20">
        <f t="shared" si="26"/>
        <v>0</v>
      </c>
      <c r="CV6" s="11"/>
      <c r="CW6" s="11"/>
      <c r="CX6" s="3" t="s">
        <v>523</v>
      </c>
      <c r="CY6" s="10">
        <f t="shared" ref="CY6:DA19" si="56">SUM(DB6+DE6)</f>
        <v>0</v>
      </c>
      <c r="CZ6" s="10">
        <f t="shared" si="56"/>
        <v>0</v>
      </c>
      <c r="DA6" s="10">
        <f t="shared" si="56"/>
        <v>0</v>
      </c>
      <c r="DB6" s="10">
        <f t="shared" ref="DB6:DB19" si="57">SUM(DC6+DD6)</f>
        <v>0</v>
      </c>
      <c r="DC6" s="184"/>
      <c r="DD6" s="184"/>
      <c r="DE6" s="10">
        <f t="shared" ref="DE6:DE19" si="58">SUM(DF6+DG6)</f>
        <v>0</v>
      </c>
      <c r="DF6" s="184"/>
      <c r="DG6" s="189"/>
      <c r="DH6" s="20">
        <f t="shared" ref="DH6:DH19" si="59">SUM(DI6:DM6)</f>
        <v>0</v>
      </c>
      <c r="DI6" s="36"/>
      <c r="DJ6" s="36"/>
      <c r="DK6" s="36"/>
      <c r="DL6" s="36"/>
      <c r="DM6" s="36"/>
      <c r="DN6" s="11" t="s">
        <v>34</v>
      </c>
      <c r="DO6" s="3" t="s">
        <v>523</v>
      </c>
      <c r="DP6" s="10">
        <f t="shared" si="28"/>
        <v>0</v>
      </c>
      <c r="DQ6" s="10">
        <f t="shared" si="29"/>
        <v>0</v>
      </c>
      <c r="DR6" s="10">
        <f t="shared" si="30"/>
        <v>0</v>
      </c>
      <c r="DS6" s="10">
        <f t="shared" si="31"/>
        <v>0</v>
      </c>
      <c r="DT6" s="184"/>
      <c r="DU6" s="184"/>
      <c r="DV6" s="10">
        <f t="shared" si="32"/>
        <v>0</v>
      </c>
      <c r="DW6" s="184"/>
      <c r="DX6" s="186"/>
      <c r="DY6" s="149">
        <f t="shared" si="33"/>
        <v>0</v>
      </c>
      <c r="DZ6" s="36"/>
      <c r="EA6" s="10">
        <f t="shared" ref="EA6:EA19" si="60">SUM(EB6:ED6)</f>
        <v>0</v>
      </c>
      <c r="EB6" s="36"/>
      <c r="EC6" s="182"/>
      <c r="ED6" s="36"/>
      <c r="EE6" s="183"/>
      <c r="EF6" s="36"/>
      <c r="EG6" s="3" t="s">
        <v>523</v>
      </c>
      <c r="EH6" s="535">
        <f t="shared" ref="EH6:EH18" si="61">SUM(EN6+ES6)</f>
        <v>0</v>
      </c>
      <c r="EI6" s="535"/>
      <c r="EJ6" s="535">
        <f t="shared" ref="EJ6:EJ18" si="62">SUM(EP6+EU6)</f>
        <v>0</v>
      </c>
      <c r="EK6" s="535"/>
      <c r="EL6" s="535">
        <f t="shared" ref="EL6:EL18" si="63">SUM(ER6+EV6)</f>
        <v>0</v>
      </c>
      <c r="EM6" s="535"/>
      <c r="EN6" s="535">
        <f t="shared" ref="EN6:EN18" si="64">SUM(EP6+ER6)</f>
        <v>0</v>
      </c>
      <c r="EO6" s="535"/>
      <c r="EP6" s="537"/>
      <c r="EQ6" s="537"/>
      <c r="ER6" s="50"/>
      <c r="ES6" s="535">
        <f t="shared" ref="ES6:ES18" si="65">SUM(EU6+EV6)</f>
        <v>0</v>
      </c>
      <c r="ET6" s="535"/>
      <c r="EU6" s="50"/>
      <c r="EV6" s="50"/>
      <c r="EW6" s="3" t="s">
        <v>523</v>
      </c>
      <c r="EX6" s="173">
        <f t="shared" ref="EX6:EX19" si="66">SUM(FA6+FD6+FG6)</f>
        <v>0</v>
      </c>
      <c r="EY6" s="173">
        <f t="shared" si="35"/>
        <v>0</v>
      </c>
      <c r="EZ6" s="173">
        <f t="shared" si="36"/>
        <v>0</v>
      </c>
      <c r="FA6" s="173">
        <f t="shared" si="37"/>
        <v>0</v>
      </c>
      <c r="FB6" s="210"/>
      <c r="FC6" s="210"/>
      <c r="FD6" s="173">
        <f t="shared" si="38"/>
        <v>0</v>
      </c>
      <c r="FE6" s="210"/>
      <c r="FF6" s="210"/>
      <c r="FG6" s="173">
        <f t="shared" si="39"/>
        <v>0</v>
      </c>
      <c r="FH6" s="210"/>
      <c r="FI6" s="210"/>
      <c r="FJ6" s="173">
        <f t="shared" ref="FJ6:FJ19" si="67">FK6+FL6+FM6</f>
        <v>0</v>
      </c>
      <c r="FK6" s="160"/>
      <c r="FL6" s="160"/>
      <c r="FM6" s="160"/>
      <c r="FN6" s="3" t="s">
        <v>523</v>
      </c>
      <c r="FO6" s="174">
        <f t="shared" ref="FO6:FO19" si="68">SUM(FR6+FU6+FX6)</f>
        <v>0</v>
      </c>
      <c r="FP6" s="174">
        <f t="shared" si="40"/>
        <v>0</v>
      </c>
      <c r="FQ6" s="174">
        <f t="shared" si="41"/>
        <v>0</v>
      </c>
      <c r="FR6" s="174">
        <f t="shared" si="42"/>
        <v>0</v>
      </c>
      <c r="FS6" s="159"/>
      <c r="FT6" s="159"/>
      <c r="FU6" s="174">
        <f t="shared" si="43"/>
        <v>0</v>
      </c>
      <c r="FV6" s="159"/>
      <c r="FW6" s="159"/>
      <c r="FX6" s="174">
        <f t="shared" si="44"/>
        <v>0</v>
      </c>
      <c r="FY6" s="159"/>
      <c r="FZ6" s="159"/>
      <c r="GA6" s="174">
        <f t="shared" ref="GA6:GA19" si="69">GB6+GC6+GD6</f>
        <v>0</v>
      </c>
      <c r="GB6" s="159"/>
      <c r="GC6" s="159"/>
      <c r="GD6" s="159"/>
      <c r="GE6" s="3" t="s">
        <v>523</v>
      </c>
      <c r="GF6" s="175">
        <f t="shared" si="45"/>
        <v>0</v>
      </c>
      <c r="GG6" s="175">
        <f>GJ6+GM6+GP6</f>
        <v>0</v>
      </c>
      <c r="GH6" s="175">
        <f>SUM(GK6+GN6+GQ6)</f>
        <v>0</v>
      </c>
      <c r="GI6" s="175">
        <f t="shared" si="46"/>
        <v>0</v>
      </c>
      <c r="GJ6" s="212"/>
      <c r="GK6" s="212"/>
      <c r="GL6" s="175">
        <f t="shared" si="47"/>
        <v>0</v>
      </c>
      <c r="GM6" s="212"/>
      <c r="GN6" s="212"/>
      <c r="GO6" s="176">
        <f t="shared" ref="GO6:GO19" si="70">SUM(GP6:GQ6)</f>
        <v>0</v>
      </c>
      <c r="GP6" s="213"/>
      <c r="GQ6" s="214"/>
      <c r="GR6" s="3" t="s">
        <v>523</v>
      </c>
      <c r="GS6" s="175">
        <f t="shared" ref="GS6:GS19" si="71">SUM(GT6:GU6)</f>
        <v>0</v>
      </c>
      <c r="GT6" s="175">
        <f t="shared" ref="GT6:GT19" si="72">GW6+GZ6+HC6</f>
        <v>0</v>
      </c>
      <c r="GU6" s="175">
        <f t="shared" ref="GU6:GU19" si="73">SUM(GX6+HA6+HD6)</f>
        <v>0</v>
      </c>
      <c r="GV6" s="175">
        <f t="shared" si="48"/>
        <v>0</v>
      </c>
      <c r="GW6" s="215"/>
      <c r="GX6" s="215"/>
      <c r="GY6" s="175">
        <f t="shared" si="49"/>
        <v>0</v>
      </c>
      <c r="GZ6" s="215"/>
      <c r="HA6" s="215"/>
      <c r="HB6" s="176">
        <f t="shared" ref="HB6:HB19" si="74">SUM(HC6:HD6)</f>
        <v>0</v>
      </c>
      <c r="HC6" s="216"/>
      <c r="HD6" s="217"/>
    </row>
    <row r="7" spans="1:212" s="30" customFormat="1" ht="38.450000000000003" customHeight="1">
      <c r="A7" s="3" t="s">
        <v>526</v>
      </c>
      <c r="B7" s="10">
        <f t="shared" si="0"/>
        <v>2248</v>
      </c>
      <c r="C7" s="10">
        <f t="shared" si="1"/>
        <v>1348</v>
      </c>
      <c r="D7" s="10">
        <f t="shared" si="2"/>
        <v>900</v>
      </c>
      <c r="E7" s="10">
        <f t="shared" si="3"/>
        <v>1037</v>
      </c>
      <c r="F7" s="11">
        <v>545</v>
      </c>
      <c r="G7" s="11">
        <v>492</v>
      </c>
      <c r="H7" s="10">
        <f t="shared" si="4"/>
        <v>784</v>
      </c>
      <c r="I7" s="11">
        <v>478</v>
      </c>
      <c r="J7" s="11">
        <v>306</v>
      </c>
      <c r="K7" s="10">
        <f t="shared" si="5"/>
        <v>427</v>
      </c>
      <c r="L7" s="11">
        <v>325</v>
      </c>
      <c r="M7" s="11">
        <v>102</v>
      </c>
      <c r="N7" s="3" t="s">
        <v>526</v>
      </c>
      <c r="O7" s="10">
        <f t="shared" si="50"/>
        <v>0</v>
      </c>
      <c r="P7" s="10">
        <f t="shared" si="51"/>
        <v>0</v>
      </c>
      <c r="Q7" s="10">
        <f t="shared" si="52"/>
        <v>0</v>
      </c>
      <c r="R7" s="10">
        <f t="shared" si="53"/>
        <v>0</v>
      </c>
      <c r="S7" s="11"/>
      <c r="T7" s="11"/>
      <c r="U7" s="10">
        <f t="shared" si="6"/>
        <v>0</v>
      </c>
      <c r="V7" s="11"/>
      <c r="W7" s="11"/>
      <c r="X7" s="10">
        <f t="shared" si="7"/>
        <v>0</v>
      </c>
      <c r="Y7" s="11"/>
      <c r="Z7" s="36"/>
      <c r="AA7" s="3" t="s">
        <v>526</v>
      </c>
      <c r="AB7" s="15">
        <f t="shared" si="8"/>
        <v>11734</v>
      </c>
      <c r="AC7" s="540">
        <v>956</v>
      </c>
      <c r="AD7" s="541"/>
      <c r="AE7" s="540">
        <v>960</v>
      </c>
      <c r="AF7" s="541"/>
      <c r="AG7" s="540">
        <v>1534</v>
      </c>
      <c r="AH7" s="541"/>
      <c r="AI7" s="542">
        <f t="shared" si="54"/>
        <v>5906</v>
      </c>
      <c r="AJ7" s="543"/>
      <c r="AK7" s="17">
        <v>3552</v>
      </c>
      <c r="AL7" s="11">
        <v>2354</v>
      </c>
      <c r="AM7" s="17"/>
      <c r="AN7" s="10">
        <f t="shared" si="9"/>
        <v>2378</v>
      </c>
      <c r="AO7" s="11">
        <v>1425</v>
      </c>
      <c r="AP7" s="11">
        <v>953</v>
      </c>
      <c r="AQ7" s="3" t="s">
        <v>526</v>
      </c>
      <c r="AR7" s="542">
        <f t="shared" ref="AR7:AR19" si="75">SUM(AT7:AY7)</f>
        <v>62050</v>
      </c>
      <c r="AS7" s="543"/>
      <c r="AT7" s="544">
        <v>5000</v>
      </c>
      <c r="AU7" s="545"/>
      <c r="AV7" s="544">
        <v>55000</v>
      </c>
      <c r="AW7" s="545"/>
      <c r="AX7" s="544">
        <v>2050</v>
      </c>
      <c r="AY7" s="546"/>
      <c r="AZ7" s="538">
        <f t="shared" ref="AZ7:AZ19" si="76">SUM(BB7:BE7)</f>
        <v>62050</v>
      </c>
      <c r="BA7" s="543"/>
      <c r="BB7" s="23"/>
      <c r="BC7" s="23">
        <v>50</v>
      </c>
      <c r="BD7" s="23">
        <v>62000</v>
      </c>
      <c r="BE7" s="23"/>
      <c r="BF7" s="3" t="s">
        <v>526</v>
      </c>
      <c r="BG7" s="51">
        <f t="shared" si="10"/>
        <v>21000</v>
      </c>
      <c r="BH7" s="51">
        <f t="shared" si="11"/>
        <v>10000</v>
      </c>
      <c r="BI7" s="51">
        <f t="shared" si="12"/>
        <v>11000</v>
      </c>
      <c r="BJ7" s="51">
        <f>SUM(BK7+BL7)</f>
        <v>5000</v>
      </c>
      <c r="BK7" s="53">
        <v>2000</v>
      </c>
      <c r="BL7" s="53">
        <v>3000</v>
      </c>
      <c r="BM7" s="51">
        <f t="shared" si="13"/>
        <v>16000</v>
      </c>
      <c r="BN7" s="53">
        <v>8000</v>
      </c>
      <c r="BO7" s="155">
        <v>8000</v>
      </c>
      <c r="BP7" s="157">
        <f t="shared" si="55"/>
        <v>21000</v>
      </c>
      <c r="BQ7" s="50"/>
      <c r="BR7" s="50">
        <v>21000</v>
      </c>
      <c r="BS7" s="50"/>
      <c r="BT7" s="23"/>
      <c r="BU7" s="3" t="s">
        <v>526</v>
      </c>
      <c r="BV7" s="10">
        <f t="shared" si="15"/>
        <v>489</v>
      </c>
      <c r="BW7" s="10">
        <f t="shared" si="16"/>
        <v>245</v>
      </c>
      <c r="BX7" s="10">
        <f t="shared" si="17"/>
        <v>244</v>
      </c>
      <c r="BY7" s="10">
        <f t="shared" si="18"/>
        <v>319</v>
      </c>
      <c r="BZ7" s="36">
        <v>163</v>
      </c>
      <c r="CA7" s="36">
        <v>156</v>
      </c>
      <c r="CB7" s="10">
        <f t="shared" si="19"/>
        <v>170</v>
      </c>
      <c r="CC7" s="36">
        <v>82</v>
      </c>
      <c r="CD7" s="182">
        <v>88</v>
      </c>
      <c r="CE7" s="227">
        <f>SUM(CG7,CI7)</f>
        <v>4</v>
      </c>
      <c r="CF7" s="222">
        <f>SUM(CH7,CJ7)</f>
        <v>489</v>
      </c>
      <c r="CG7" s="183"/>
      <c r="CH7" s="36"/>
      <c r="CI7" s="36">
        <v>4</v>
      </c>
      <c r="CJ7" s="36">
        <v>489</v>
      </c>
      <c r="CK7" s="3" t="s">
        <v>526</v>
      </c>
      <c r="CL7" s="10">
        <f t="shared" si="21"/>
        <v>0</v>
      </c>
      <c r="CM7" s="10">
        <f t="shared" si="22"/>
        <v>0</v>
      </c>
      <c r="CN7" s="10">
        <f t="shared" si="23"/>
        <v>0</v>
      </c>
      <c r="CO7" s="10">
        <f t="shared" si="24"/>
        <v>0</v>
      </c>
      <c r="CP7" s="36"/>
      <c r="CQ7" s="36"/>
      <c r="CR7" s="10">
        <f t="shared" si="25"/>
        <v>0</v>
      </c>
      <c r="CS7" s="36"/>
      <c r="CT7" s="190"/>
      <c r="CU7" s="20">
        <f t="shared" si="26"/>
        <v>0</v>
      </c>
      <c r="CV7" s="36"/>
      <c r="CW7" s="36"/>
      <c r="CX7" s="3" t="s">
        <v>526</v>
      </c>
      <c r="CY7" s="10">
        <f t="shared" si="56"/>
        <v>54</v>
      </c>
      <c r="CZ7" s="10">
        <f t="shared" si="56"/>
        <v>34</v>
      </c>
      <c r="DA7" s="10">
        <f t="shared" si="56"/>
        <v>20</v>
      </c>
      <c r="DB7" s="10">
        <f t="shared" si="57"/>
        <v>0</v>
      </c>
      <c r="DC7" s="36"/>
      <c r="DD7" s="36"/>
      <c r="DE7" s="10">
        <f t="shared" si="58"/>
        <v>54</v>
      </c>
      <c r="DF7" s="36">
        <v>34</v>
      </c>
      <c r="DG7" s="190">
        <v>20</v>
      </c>
      <c r="DH7" s="20">
        <f t="shared" si="59"/>
        <v>54</v>
      </c>
      <c r="DI7" s="36">
        <v>54</v>
      </c>
      <c r="DJ7" s="36"/>
      <c r="DK7" s="36"/>
      <c r="DL7" s="36"/>
      <c r="DM7" s="36"/>
      <c r="DN7" s="11" t="s">
        <v>34</v>
      </c>
      <c r="DO7" s="3" t="s">
        <v>526</v>
      </c>
      <c r="DP7" s="10">
        <f t="shared" si="28"/>
        <v>0</v>
      </c>
      <c r="DQ7" s="10">
        <f t="shared" si="29"/>
        <v>0</v>
      </c>
      <c r="DR7" s="10">
        <f t="shared" si="30"/>
        <v>0</v>
      </c>
      <c r="DS7" s="10">
        <f t="shared" si="31"/>
        <v>0</v>
      </c>
      <c r="DT7" s="36"/>
      <c r="DU7" s="36"/>
      <c r="DV7" s="10">
        <f t="shared" si="32"/>
        <v>0</v>
      </c>
      <c r="DW7" s="36"/>
      <c r="DX7" s="182"/>
      <c r="DY7" s="149">
        <f t="shared" si="33"/>
        <v>0</v>
      </c>
      <c r="DZ7" s="36"/>
      <c r="EA7" s="10">
        <f t="shared" si="60"/>
        <v>0</v>
      </c>
      <c r="EB7" s="36"/>
      <c r="EC7" s="182"/>
      <c r="ED7" s="36"/>
      <c r="EE7" s="183"/>
      <c r="EF7" s="36"/>
      <c r="EG7" s="3" t="s">
        <v>526</v>
      </c>
      <c r="EH7" s="535">
        <f t="shared" si="61"/>
        <v>0</v>
      </c>
      <c r="EI7" s="535"/>
      <c r="EJ7" s="535">
        <f t="shared" si="62"/>
        <v>0</v>
      </c>
      <c r="EK7" s="535"/>
      <c r="EL7" s="535">
        <f t="shared" si="63"/>
        <v>0</v>
      </c>
      <c r="EM7" s="535"/>
      <c r="EN7" s="535">
        <f t="shared" si="64"/>
        <v>0</v>
      </c>
      <c r="EO7" s="535"/>
      <c r="EP7" s="537"/>
      <c r="EQ7" s="537"/>
      <c r="ER7" s="50"/>
      <c r="ES7" s="535">
        <f t="shared" si="65"/>
        <v>0</v>
      </c>
      <c r="ET7" s="535"/>
      <c r="EU7" s="50"/>
      <c r="EV7" s="50"/>
      <c r="EW7" s="3" t="s">
        <v>526</v>
      </c>
      <c r="EX7" s="173">
        <f t="shared" si="66"/>
        <v>0</v>
      </c>
      <c r="EY7" s="173">
        <f t="shared" si="35"/>
        <v>0</v>
      </c>
      <c r="EZ7" s="173">
        <f t="shared" si="36"/>
        <v>0</v>
      </c>
      <c r="FA7" s="173">
        <f t="shared" si="37"/>
        <v>0</v>
      </c>
      <c r="FB7" s="210"/>
      <c r="FC7" s="210"/>
      <c r="FD7" s="173">
        <f t="shared" si="38"/>
        <v>0</v>
      </c>
      <c r="FE7" s="210"/>
      <c r="FF7" s="210"/>
      <c r="FG7" s="173">
        <f t="shared" si="39"/>
        <v>0</v>
      </c>
      <c r="FH7" s="210"/>
      <c r="FI7" s="210"/>
      <c r="FJ7" s="173">
        <f t="shared" si="67"/>
        <v>0</v>
      </c>
      <c r="FK7" s="160"/>
      <c r="FL7" s="160"/>
      <c r="FM7" s="160"/>
      <c r="FN7" s="3" t="s">
        <v>526</v>
      </c>
      <c r="FO7" s="174">
        <f t="shared" si="68"/>
        <v>0</v>
      </c>
      <c r="FP7" s="174">
        <f t="shared" si="40"/>
        <v>0</v>
      </c>
      <c r="FQ7" s="174">
        <f t="shared" si="41"/>
        <v>0</v>
      </c>
      <c r="FR7" s="174">
        <f t="shared" si="42"/>
        <v>0</v>
      </c>
      <c r="FS7" s="211"/>
      <c r="FT7" s="211"/>
      <c r="FU7" s="174">
        <f t="shared" si="43"/>
        <v>0</v>
      </c>
      <c r="FV7" s="211"/>
      <c r="FW7" s="211"/>
      <c r="FX7" s="174">
        <f t="shared" si="44"/>
        <v>0</v>
      </c>
      <c r="FY7" s="211"/>
      <c r="FZ7" s="211"/>
      <c r="GA7" s="174">
        <f t="shared" si="69"/>
        <v>0</v>
      </c>
      <c r="GB7" s="211"/>
      <c r="GC7" s="211"/>
      <c r="GD7" s="211"/>
      <c r="GE7" s="3" t="s">
        <v>526</v>
      </c>
      <c r="GF7" s="175">
        <f t="shared" si="45"/>
        <v>0</v>
      </c>
      <c r="GG7" s="175">
        <f t="shared" ref="GG7:GG19" si="77">GJ7+GM7+GP7</f>
        <v>0</v>
      </c>
      <c r="GH7" s="175">
        <f t="shared" ref="GH7:GH19" si="78">SUM(GK7+GN7+GQ7)</f>
        <v>0</v>
      </c>
      <c r="GI7" s="175">
        <f t="shared" si="46"/>
        <v>0</v>
      </c>
      <c r="GJ7" s="212"/>
      <c r="GK7" s="212"/>
      <c r="GL7" s="175">
        <f t="shared" si="47"/>
        <v>0</v>
      </c>
      <c r="GM7" s="212"/>
      <c r="GN7" s="212"/>
      <c r="GO7" s="176">
        <f t="shared" si="70"/>
        <v>0</v>
      </c>
      <c r="GP7" s="213"/>
      <c r="GQ7" s="214"/>
      <c r="GR7" s="3" t="s">
        <v>526</v>
      </c>
      <c r="GS7" s="175">
        <f t="shared" si="71"/>
        <v>0</v>
      </c>
      <c r="GT7" s="175">
        <f t="shared" si="72"/>
        <v>0</v>
      </c>
      <c r="GU7" s="175">
        <f t="shared" si="73"/>
        <v>0</v>
      </c>
      <c r="GV7" s="175">
        <f t="shared" si="48"/>
        <v>0</v>
      </c>
      <c r="GW7" s="212"/>
      <c r="GX7" s="212"/>
      <c r="GY7" s="175">
        <f t="shared" si="49"/>
        <v>0</v>
      </c>
      <c r="GZ7" s="212"/>
      <c r="HA7" s="212"/>
      <c r="HB7" s="176">
        <f t="shared" si="74"/>
        <v>0</v>
      </c>
      <c r="HC7" s="213"/>
      <c r="HD7" s="214"/>
    </row>
    <row r="8" spans="1:212" s="30" customFormat="1" ht="38.450000000000003" customHeight="1">
      <c r="A8" s="3" t="s">
        <v>527</v>
      </c>
      <c r="B8" s="10">
        <f t="shared" si="0"/>
        <v>1470</v>
      </c>
      <c r="C8" s="10">
        <f t="shared" si="1"/>
        <v>1142</v>
      </c>
      <c r="D8" s="10">
        <f t="shared" si="2"/>
        <v>328</v>
      </c>
      <c r="E8" s="10">
        <f t="shared" si="3"/>
        <v>432</v>
      </c>
      <c r="F8" s="11">
        <v>242</v>
      </c>
      <c r="G8" s="11">
        <v>190</v>
      </c>
      <c r="H8" s="10">
        <f t="shared" si="4"/>
        <v>298</v>
      </c>
      <c r="I8" s="11">
        <v>226</v>
      </c>
      <c r="J8" s="11">
        <v>72</v>
      </c>
      <c r="K8" s="10">
        <f t="shared" si="5"/>
        <v>740</v>
      </c>
      <c r="L8" s="11">
        <v>674</v>
      </c>
      <c r="M8" s="11">
        <v>66</v>
      </c>
      <c r="N8" s="3" t="s">
        <v>527</v>
      </c>
      <c r="O8" s="94">
        <f t="shared" si="50"/>
        <v>146</v>
      </c>
      <c r="P8" s="10">
        <f t="shared" si="51"/>
        <v>146</v>
      </c>
      <c r="Q8" s="94">
        <f t="shared" si="52"/>
        <v>0</v>
      </c>
      <c r="R8" s="10">
        <f t="shared" si="53"/>
        <v>27</v>
      </c>
      <c r="S8" s="11">
        <v>27</v>
      </c>
      <c r="T8" s="36"/>
      <c r="U8" s="10">
        <f t="shared" si="6"/>
        <v>25</v>
      </c>
      <c r="V8" s="11">
        <v>25</v>
      </c>
      <c r="W8" s="36"/>
      <c r="X8" s="10">
        <f t="shared" si="7"/>
        <v>94</v>
      </c>
      <c r="Y8" s="11">
        <v>94</v>
      </c>
      <c r="Z8" s="11"/>
      <c r="AA8" s="3" t="s">
        <v>527</v>
      </c>
      <c r="AB8" s="93">
        <f t="shared" si="8"/>
        <v>2644</v>
      </c>
      <c r="AC8" s="540">
        <v>190</v>
      </c>
      <c r="AD8" s="541"/>
      <c r="AE8" s="540">
        <v>730</v>
      </c>
      <c r="AF8" s="541"/>
      <c r="AG8" s="540">
        <v>523</v>
      </c>
      <c r="AH8" s="541"/>
      <c r="AI8" s="542">
        <f t="shared" si="54"/>
        <v>1201</v>
      </c>
      <c r="AJ8" s="543"/>
      <c r="AK8" s="17">
        <v>1200</v>
      </c>
      <c r="AL8" s="11">
        <v>1</v>
      </c>
      <c r="AM8" s="17">
        <v>190</v>
      </c>
      <c r="AN8" s="10">
        <f t="shared" si="9"/>
        <v>0</v>
      </c>
      <c r="AO8" s="11"/>
      <c r="AP8" s="11"/>
      <c r="AQ8" s="3" t="s">
        <v>527</v>
      </c>
      <c r="AR8" s="542">
        <f t="shared" si="75"/>
        <v>703931</v>
      </c>
      <c r="AS8" s="543"/>
      <c r="AT8" s="544">
        <v>583920</v>
      </c>
      <c r="AU8" s="545"/>
      <c r="AV8" s="544"/>
      <c r="AW8" s="545"/>
      <c r="AX8" s="544">
        <v>120011</v>
      </c>
      <c r="AY8" s="546"/>
      <c r="AZ8" s="538">
        <f t="shared" si="76"/>
        <v>703931</v>
      </c>
      <c r="BA8" s="543"/>
      <c r="BB8" s="23"/>
      <c r="BC8" s="23">
        <v>601881</v>
      </c>
      <c r="BD8" s="23">
        <v>102050</v>
      </c>
      <c r="BE8" s="23"/>
      <c r="BF8" s="3" t="s">
        <v>527</v>
      </c>
      <c r="BG8" s="51">
        <f t="shared" si="10"/>
        <v>34600</v>
      </c>
      <c r="BH8" s="51">
        <f t="shared" si="11"/>
        <v>17600</v>
      </c>
      <c r="BI8" s="51">
        <f t="shared" si="12"/>
        <v>17000</v>
      </c>
      <c r="BJ8" s="51">
        <f t="shared" ref="BJ8:BJ19" si="79">SUM(BK8+BL8)</f>
        <v>34600</v>
      </c>
      <c r="BK8" s="53">
        <v>17600</v>
      </c>
      <c r="BL8" s="53">
        <v>17000</v>
      </c>
      <c r="BM8" s="51">
        <f t="shared" si="13"/>
        <v>0</v>
      </c>
      <c r="BN8" s="53"/>
      <c r="BO8" s="155"/>
      <c r="BP8" s="157">
        <f t="shared" si="55"/>
        <v>34600</v>
      </c>
      <c r="BQ8" s="50"/>
      <c r="BR8" s="50">
        <v>34600</v>
      </c>
      <c r="BS8" s="50"/>
      <c r="BT8" s="23"/>
      <c r="BU8" s="3" t="s">
        <v>527</v>
      </c>
      <c r="BV8" s="10">
        <f t="shared" si="15"/>
        <v>60</v>
      </c>
      <c r="BW8" s="10">
        <f t="shared" si="16"/>
        <v>50</v>
      </c>
      <c r="BX8" s="10">
        <f t="shared" si="17"/>
        <v>10</v>
      </c>
      <c r="BY8" s="10">
        <f t="shared" si="18"/>
        <v>10</v>
      </c>
      <c r="BZ8" s="36"/>
      <c r="CA8" s="36">
        <v>10</v>
      </c>
      <c r="CB8" s="10">
        <f t="shared" si="19"/>
        <v>50</v>
      </c>
      <c r="CC8" s="36">
        <v>50</v>
      </c>
      <c r="CD8" s="182"/>
      <c r="CE8" s="149">
        <f t="shared" ref="CE8:CE19" si="80">SUM(CG8,CI8)</f>
        <v>1</v>
      </c>
      <c r="CF8" s="20">
        <f t="shared" si="20"/>
        <v>60</v>
      </c>
      <c r="CG8" s="183"/>
      <c r="CH8" s="36"/>
      <c r="CI8" s="36">
        <v>1</v>
      </c>
      <c r="CJ8" s="36">
        <v>60</v>
      </c>
      <c r="CK8" s="3" t="s">
        <v>527</v>
      </c>
      <c r="CL8" s="10">
        <f t="shared" si="21"/>
        <v>0</v>
      </c>
      <c r="CM8" s="10">
        <f t="shared" si="22"/>
        <v>0</v>
      </c>
      <c r="CN8" s="10">
        <f t="shared" si="23"/>
        <v>0</v>
      </c>
      <c r="CO8" s="10">
        <f t="shared" si="24"/>
        <v>0</v>
      </c>
      <c r="CP8" s="36"/>
      <c r="CQ8" s="36"/>
      <c r="CR8" s="10">
        <f t="shared" si="25"/>
        <v>0</v>
      </c>
      <c r="CS8" s="36"/>
      <c r="CT8" s="190"/>
      <c r="CU8" s="20">
        <f t="shared" si="26"/>
        <v>0</v>
      </c>
      <c r="CV8" s="36"/>
      <c r="CW8" s="36"/>
      <c r="CX8" s="3" t="s">
        <v>527</v>
      </c>
      <c r="CY8" s="311">
        <f t="shared" si="56"/>
        <v>0</v>
      </c>
      <c r="CZ8" s="10">
        <f t="shared" si="56"/>
        <v>0</v>
      </c>
      <c r="DA8" s="10">
        <f t="shared" si="56"/>
        <v>0</v>
      </c>
      <c r="DB8" s="10">
        <f t="shared" si="57"/>
        <v>0</v>
      </c>
      <c r="DC8" s="36"/>
      <c r="DD8" s="36"/>
      <c r="DE8" s="10">
        <f t="shared" si="58"/>
        <v>0</v>
      </c>
      <c r="DF8" s="36"/>
      <c r="DG8" s="190"/>
      <c r="DH8" s="308">
        <f t="shared" si="59"/>
        <v>0</v>
      </c>
      <c r="DI8" s="36"/>
      <c r="DJ8" s="36"/>
      <c r="DK8" s="36"/>
      <c r="DL8" s="36"/>
      <c r="DM8" s="36"/>
      <c r="DN8" s="11" t="s">
        <v>34</v>
      </c>
      <c r="DO8" s="3" t="s">
        <v>527</v>
      </c>
      <c r="DP8" s="10">
        <f t="shared" si="28"/>
        <v>0</v>
      </c>
      <c r="DQ8" s="10">
        <f t="shared" si="29"/>
        <v>0</v>
      </c>
      <c r="DR8" s="10">
        <f t="shared" si="30"/>
        <v>0</v>
      </c>
      <c r="DS8" s="10">
        <f t="shared" si="31"/>
        <v>0</v>
      </c>
      <c r="DT8" s="36"/>
      <c r="DU8" s="36"/>
      <c r="DV8" s="10">
        <f t="shared" si="32"/>
        <v>0</v>
      </c>
      <c r="DW8" s="36"/>
      <c r="DX8" s="182"/>
      <c r="DY8" s="150">
        <f t="shared" si="33"/>
        <v>0</v>
      </c>
      <c r="DZ8" s="36"/>
      <c r="EA8" s="10">
        <f t="shared" si="60"/>
        <v>0</v>
      </c>
      <c r="EB8" s="36"/>
      <c r="EC8" s="182"/>
      <c r="ED8" s="36"/>
      <c r="EE8" s="183"/>
      <c r="EF8" s="36"/>
      <c r="EG8" s="3" t="s">
        <v>527</v>
      </c>
      <c r="EH8" s="535">
        <f t="shared" si="61"/>
        <v>0</v>
      </c>
      <c r="EI8" s="535"/>
      <c r="EJ8" s="535">
        <f t="shared" si="62"/>
        <v>0</v>
      </c>
      <c r="EK8" s="535"/>
      <c r="EL8" s="535">
        <f t="shared" si="63"/>
        <v>0</v>
      </c>
      <c r="EM8" s="535"/>
      <c r="EN8" s="535">
        <f t="shared" si="64"/>
        <v>0</v>
      </c>
      <c r="EO8" s="535"/>
      <c r="EP8" s="536"/>
      <c r="EQ8" s="536"/>
      <c r="ER8" s="209"/>
      <c r="ES8" s="535">
        <f t="shared" si="65"/>
        <v>0</v>
      </c>
      <c r="ET8" s="535"/>
      <c r="EU8" s="209"/>
      <c r="EV8" s="209"/>
      <c r="EW8" s="3" t="s">
        <v>527</v>
      </c>
      <c r="EX8" s="173">
        <f t="shared" si="66"/>
        <v>0</v>
      </c>
      <c r="EY8" s="173">
        <f t="shared" si="35"/>
        <v>0</v>
      </c>
      <c r="EZ8" s="173">
        <f t="shared" si="36"/>
        <v>0</v>
      </c>
      <c r="FA8" s="173">
        <f t="shared" si="37"/>
        <v>0</v>
      </c>
      <c r="FB8" s="210"/>
      <c r="FC8" s="210"/>
      <c r="FD8" s="173">
        <f t="shared" si="38"/>
        <v>0</v>
      </c>
      <c r="FE8" s="210"/>
      <c r="FF8" s="210"/>
      <c r="FG8" s="173">
        <f t="shared" si="39"/>
        <v>0</v>
      </c>
      <c r="FH8" s="210"/>
      <c r="FI8" s="210"/>
      <c r="FJ8" s="173">
        <f t="shared" si="67"/>
        <v>0</v>
      </c>
      <c r="FK8" s="210"/>
      <c r="FL8" s="210"/>
      <c r="FM8" s="210"/>
      <c r="FN8" s="3" t="s">
        <v>527</v>
      </c>
      <c r="FO8" s="174">
        <f t="shared" si="68"/>
        <v>0</v>
      </c>
      <c r="FP8" s="174">
        <f t="shared" si="40"/>
        <v>0</v>
      </c>
      <c r="FQ8" s="174">
        <f t="shared" si="41"/>
        <v>0</v>
      </c>
      <c r="FR8" s="174">
        <f t="shared" si="42"/>
        <v>0</v>
      </c>
      <c r="FS8" s="211"/>
      <c r="FT8" s="211"/>
      <c r="FU8" s="174">
        <f t="shared" si="43"/>
        <v>0</v>
      </c>
      <c r="FV8" s="211"/>
      <c r="FW8" s="211"/>
      <c r="FX8" s="174">
        <f t="shared" si="44"/>
        <v>0</v>
      </c>
      <c r="FY8" s="211"/>
      <c r="FZ8" s="211"/>
      <c r="GA8" s="174">
        <f t="shared" si="69"/>
        <v>0</v>
      </c>
      <c r="GB8" s="211"/>
      <c r="GC8" s="211"/>
      <c r="GD8" s="211"/>
      <c r="GE8" s="3" t="s">
        <v>527</v>
      </c>
      <c r="GF8" s="175">
        <f t="shared" si="45"/>
        <v>0</v>
      </c>
      <c r="GG8" s="175">
        <f t="shared" si="77"/>
        <v>0</v>
      </c>
      <c r="GH8" s="175">
        <f t="shared" si="78"/>
        <v>0</v>
      </c>
      <c r="GI8" s="175">
        <f t="shared" si="46"/>
        <v>0</v>
      </c>
      <c r="GJ8" s="212"/>
      <c r="GK8" s="212"/>
      <c r="GL8" s="175">
        <f t="shared" si="47"/>
        <v>0</v>
      </c>
      <c r="GM8" s="212"/>
      <c r="GN8" s="212"/>
      <c r="GO8" s="176">
        <f t="shared" si="70"/>
        <v>0</v>
      </c>
      <c r="GP8" s="213"/>
      <c r="GQ8" s="214"/>
      <c r="GR8" s="3" t="s">
        <v>527</v>
      </c>
      <c r="GS8" s="175">
        <f t="shared" si="71"/>
        <v>0</v>
      </c>
      <c r="GT8" s="175">
        <f t="shared" si="72"/>
        <v>0</v>
      </c>
      <c r="GU8" s="175">
        <f t="shared" si="73"/>
        <v>0</v>
      </c>
      <c r="GV8" s="175">
        <f t="shared" si="48"/>
        <v>0</v>
      </c>
      <c r="GW8" s="212"/>
      <c r="GX8" s="212"/>
      <c r="GY8" s="175">
        <f t="shared" si="49"/>
        <v>0</v>
      </c>
      <c r="GZ8" s="212"/>
      <c r="HA8" s="212"/>
      <c r="HB8" s="176">
        <f t="shared" si="74"/>
        <v>0</v>
      </c>
      <c r="HC8" s="213"/>
      <c r="HD8" s="214"/>
    </row>
    <row r="9" spans="1:212" s="30" customFormat="1" ht="38.450000000000003" customHeight="1">
      <c r="A9" s="3" t="s">
        <v>528</v>
      </c>
      <c r="B9" s="91">
        <f t="shared" si="0"/>
        <v>618</v>
      </c>
      <c r="C9" s="10">
        <f t="shared" si="1"/>
        <v>464</v>
      </c>
      <c r="D9" s="10">
        <f t="shared" si="2"/>
        <v>154</v>
      </c>
      <c r="E9" s="10">
        <f t="shared" si="3"/>
        <v>208</v>
      </c>
      <c r="F9" s="11">
        <v>109</v>
      </c>
      <c r="G9" s="11">
        <v>99</v>
      </c>
      <c r="H9" s="10">
        <f t="shared" si="4"/>
        <v>158</v>
      </c>
      <c r="I9" s="11">
        <v>123</v>
      </c>
      <c r="J9" s="11">
        <v>35</v>
      </c>
      <c r="K9" s="10">
        <f t="shared" si="5"/>
        <v>252</v>
      </c>
      <c r="L9" s="11">
        <v>232</v>
      </c>
      <c r="M9" s="11">
        <v>20</v>
      </c>
      <c r="N9" s="3" t="s">
        <v>528</v>
      </c>
      <c r="O9" s="94">
        <f t="shared" si="50"/>
        <v>236</v>
      </c>
      <c r="P9" s="10">
        <f t="shared" si="51"/>
        <v>236</v>
      </c>
      <c r="Q9" s="94">
        <f t="shared" si="52"/>
        <v>0</v>
      </c>
      <c r="R9" s="10">
        <f t="shared" si="53"/>
        <v>23</v>
      </c>
      <c r="S9" s="36">
        <v>23</v>
      </c>
      <c r="T9" s="36"/>
      <c r="U9" s="10">
        <f t="shared" si="6"/>
        <v>75</v>
      </c>
      <c r="V9" s="11">
        <v>75</v>
      </c>
      <c r="W9" s="36"/>
      <c r="X9" s="10">
        <f t="shared" si="7"/>
        <v>138</v>
      </c>
      <c r="Y9" s="11">
        <v>138</v>
      </c>
      <c r="Z9" s="11"/>
      <c r="AA9" s="3" t="s">
        <v>528</v>
      </c>
      <c r="AB9" s="93">
        <f t="shared" si="8"/>
        <v>113</v>
      </c>
      <c r="AC9" s="540"/>
      <c r="AD9" s="541"/>
      <c r="AE9" s="540"/>
      <c r="AF9" s="541"/>
      <c r="AG9" s="540">
        <v>15</v>
      </c>
      <c r="AH9" s="541"/>
      <c r="AI9" s="542">
        <f t="shared" si="54"/>
        <v>98</v>
      </c>
      <c r="AJ9" s="543"/>
      <c r="AK9" s="17">
        <v>63</v>
      </c>
      <c r="AL9" s="11">
        <v>35</v>
      </c>
      <c r="AM9" s="17"/>
      <c r="AN9" s="10">
        <f t="shared" si="9"/>
        <v>0</v>
      </c>
      <c r="AO9" s="11"/>
      <c r="AP9" s="11"/>
      <c r="AQ9" s="3" t="s">
        <v>528</v>
      </c>
      <c r="AR9" s="542">
        <f t="shared" si="75"/>
        <v>222200</v>
      </c>
      <c r="AS9" s="543"/>
      <c r="AT9" s="544">
        <v>56000</v>
      </c>
      <c r="AU9" s="545"/>
      <c r="AV9" s="544">
        <v>61200</v>
      </c>
      <c r="AW9" s="545"/>
      <c r="AX9" s="544">
        <v>105000</v>
      </c>
      <c r="AY9" s="546"/>
      <c r="AZ9" s="538">
        <f t="shared" si="76"/>
        <v>222200</v>
      </c>
      <c r="BA9" s="543"/>
      <c r="BB9" s="23"/>
      <c r="BC9" s="23">
        <v>6320</v>
      </c>
      <c r="BD9" s="23">
        <v>215880</v>
      </c>
      <c r="BE9" s="23"/>
      <c r="BF9" s="3" t="s">
        <v>528</v>
      </c>
      <c r="BG9" s="92">
        <f t="shared" si="10"/>
        <v>0</v>
      </c>
      <c r="BH9" s="51">
        <f t="shared" si="11"/>
        <v>0</v>
      </c>
      <c r="BI9" s="51">
        <f t="shared" si="12"/>
        <v>0</v>
      </c>
      <c r="BJ9" s="51">
        <f t="shared" si="79"/>
        <v>0</v>
      </c>
      <c r="BK9" s="53"/>
      <c r="BL9" s="53"/>
      <c r="BM9" s="51">
        <f t="shared" si="13"/>
        <v>0</v>
      </c>
      <c r="BN9" s="53"/>
      <c r="BO9" s="155"/>
      <c r="BP9" s="158">
        <f t="shared" si="55"/>
        <v>0</v>
      </c>
      <c r="BQ9" s="50"/>
      <c r="BR9" s="50"/>
      <c r="BS9" s="50"/>
      <c r="BT9" s="23"/>
      <c r="BU9" s="3" t="s">
        <v>528</v>
      </c>
      <c r="BV9" s="91">
        <f t="shared" si="15"/>
        <v>25</v>
      </c>
      <c r="BW9" s="10">
        <f t="shared" si="16"/>
        <v>20</v>
      </c>
      <c r="BX9" s="10">
        <f t="shared" si="17"/>
        <v>5</v>
      </c>
      <c r="BY9" s="10">
        <f t="shared" si="18"/>
        <v>0</v>
      </c>
      <c r="BZ9" s="36"/>
      <c r="CA9" s="36"/>
      <c r="CB9" s="10">
        <f t="shared" si="19"/>
        <v>25</v>
      </c>
      <c r="CC9" s="36">
        <v>20</v>
      </c>
      <c r="CD9" s="182">
        <v>5</v>
      </c>
      <c r="CE9" s="225">
        <f t="shared" si="80"/>
        <v>1</v>
      </c>
      <c r="CF9" s="219">
        <f t="shared" si="20"/>
        <v>25</v>
      </c>
      <c r="CG9" s="183"/>
      <c r="CH9" s="36"/>
      <c r="CI9" s="36">
        <v>1</v>
      </c>
      <c r="CJ9" s="36">
        <v>25</v>
      </c>
      <c r="CK9" s="3" t="s">
        <v>528</v>
      </c>
      <c r="CL9" s="10">
        <f t="shared" si="21"/>
        <v>0</v>
      </c>
      <c r="CM9" s="10">
        <f t="shared" si="22"/>
        <v>0</v>
      </c>
      <c r="CN9" s="10">
        <f t="shared" si="23"/>
        <v>0</v>
      </c>
      <c r="CO9" s="10">
        <f t="shared" si="24"/>
        <v>0</v>
      </c>
      <c r="CP9" s="36"/>
      <c r="CQ9" s="36"/>
      <c r="CR9" s="10">
        <f t="shared" si="25"/>
        <v>0</v>
      </c>
      <c r="CS9" s="36"/>
      <c r="CT9" s="190"/>
      <c r="CU9" s="20">
        <f t="shared" si="26"/>
        <v>0</v>
      </c>
      <c r="CV9" s="36"/>
      <c r="CW9" s="36"/>
      <c r="CX9" s="3" t="s">
        <v>528</v>
      </c>
      <c r="CY9" s="311">
        <f t="shared" si="56"/>
        <v>0</v>
      </c>
      <c r="CZ9" s="10">
        <f t="shared" si="56"/>
        <v>0</v>
      </c>
      <c r="DA9" s="10">
        <f t="shared" si="56"/>
        <v>0</v>
      </c>
      <c r="DB9" s="10">
        <f t="shared" si="57"/>
        <v>0</v>
      </c>
      <c r="DC9" s="36"/>
      <c r="DD9" s="36"/>
      <c r="DE9" s="10">
        <f t="shared" si="58"/>
        <v>0</v>
      </c>
      <c r="DF9" s="36"/>
      <c r="DG9" s="190"/>
      <c r="DH9" s="308">
        <f t="shared" si="59"/>
        <v>0</v>
      </c>
      <c r="DI9" s="36"/>
      <c r="DJ9" s="36"/>
      <c r="DK9" s="36"/>
      <c r="DL9" s="36"/>
      <c r="DM9" s="36"/>
      <c r="DN9" s="11" t="s">
        <v>34</v>
      </c>
      <c r="DO9" s="3" t="s">
        <v>528</v>
      </c>
      <c r="DP9" s="91">
        <f t="shared" si="28"/>
        <v>0</v>
      </c>
      <c r="DQ9" s="10">
        <f t="shared" si="29"/>
        <v>0</v>
      </c>
      <c r="DR9" s="10">
        <f t="shared" si="30"/>
        <v>0</v>
      </c>
      <c r="DS9" s="10">
        <f t="shared" si="31"/>
        <v>0</v>
      </c>
      <c r="DT9" s="36"/>
      <c r="DU9" s="36"/>
      <c r="DV9" s="10">
        <f t="shared" si="32"/>
        <v>0</v>
      </c>
      <c r="DW9" s="36"/>
      <c r="DX9" s="182"/>
      <c r="DY9" s="150">
        <f t="shared" si="33"/>
        <v>0</v>
      </c>
      <c r="DZ9" s="36"/>
      <c r="EA9" s="10">
        <f t="shared" si="60"/>
        <v>0</v>
      </c>
      <c r="EB9" s="36"/>
      <c r="EC9" s="182"/>
      <c r="ED9" s="36"/>
      <c r="EE9" s="183"/>
      <c r="EF9" s="36"/>
      <c r="EG9" s="3" t="s">
        <v>528</v>
      </c>
      <c r="EH9" s="535">
        <f t="shared" si="61"/>
        <v>0</v>
      </c>
      <c r="EI9" s="535"/>
      <c r="EJ9" s="535">
        <f t="shared" si="62"/>
        <v>0</v>
      </c>
      <c r="EK9" s="535"/>
      <c r="EL9" s="535">
        <f t="shared" si="63"/>
        <v>0</v>
      </c>
      <c r="EM9" s="535"/>
      <c r="EN9" s="535">
        <f t="shared" si="64"/>
        <v>0</v>
      </c>
      <c r="EO9" s="535"/>
      <c r="EP9" s="536"/>
      <c r="EQ9" s="536"/>
      <c r="ER9" s="209"/>
      <c r="ES9" s="535">
        <f t="shared" si="65"/>
        <v>0</v>
      </c>
      <c r="ET9" s="535"/>
      <c r="EU9" s="209"/>
      <c r="EV9" s="209"/>
      <c r="EW9" s="3" t="s">
        <v>528</v>
      </c>
      <c r="EX9" s="173">
        <f t="shared" si="66"/>
        <v>0</v>
      </c>
      <c r="EY9" s="173">
        <f t="shared" si="35"/>
        <v>0</v>
      </c>
      <c r="EZ9" s="173">
        <f t="shared" si="36"/>
        <v>0</v>
      </c>
      <c r="FA9" s="173">
        <f t="shared" si="37"/>
        <v>0</v>
      </c>
      <c r="FB9" s="210"/>
      <c r="FC9" s="210"/>
      <c r="FD9" s="173">
        <f t="shared" si="38"/>
        <v>0</v>
      </c>
      <c r="FE9" s="210"/>
      <c r="FF9" s="210"/>
      <c r="FG9" s="173">
        <f t="shared" si="39"/>
        <v>0</v>
      </c>
      <c r="FH9" s="210"/>
      <c r="FI9" s="210"/>
      <c r="FJ9" s="173">
        <f t="shared" si="67"/>
        <v>0</v>
      </c>
      <c r="FK9" s="210"/>
      <c r="FL9" s="210"/>
      <c r="FM9" s="210"/>
      <c r="FN9" s="3" t="s">
        <v>528</v>
      </c>
      <c r="FO9" s="174">
        <f t="shared" si="68"/>
        <v>0</v>
      </c>
      <c r="FP9" s="174">
        <f t="shared" si="40"/>
        <v>0</v>
      </c>
      <c r="FQ9" s="174">
        <f t="shared" si="41"/>
        <v>0</v>
      </c>
      <c r="FR9" s="174">
        <f t="shared" si="42"/>
        <v>0</v>
      </c>
      <c r="FS9" s="211"/>
      <c r="FT9" s="211"/>
      <c r="FU9" s="174">
        <f t="shared" si="43"/>
        <v>0</v>
      </c>
      <c r="FV9" s="211"/>
      <c r="FW9" s="211"/>
      <c r="FX9" s="174">
        <f t="shared" si="44"/>
        <v>0</v>
      </c>
      <c r="FY9" s="211"/>
      <c r="FZ9" s="211"/>
      <c r="GA9" s="174">
        <f t="shared" si="69"/>
        <v>0</v>
      </c>
      <c r="GB9" s="211"/>
      <c r="GC9" s="211"/>
      <c r="GD9" s="211"/>
      <c r="GE9" s="3" t="s">
        <v>528</v>
      </c>
      <c r="GF9" s="175">
        <f t="shared" si="45"/>
        <v>0</v>
      </c>
      <c r="GG9" s="175">
        <f t="shared" si="77"/>
        <v>0</v>
      </c>
      <c r="GH9" s="175">
        <f t="shared" si="78"/>
        <v>0</v>
      </c>
      <c r="GI9" s="175">
        <f t="shared" si="46"/>
        <v>0</v>
      </c>
      <c r="GJ9" s="212"/>
      <c r="GK9" s="212"/>
      <c r="GL9" s="175">
        <f t="shared" si="47"/>
        <v>0</v>
      </c>
      <c r="GM9" s="212"/>
      <c r="GN9" s="212"/>
      <c r="GO9" s="176">
        <f t="shared" si="70"/>
        <v>0</v>
      </c>
      <c r="GP9" s="213"/>
      <c r="GQ9" s="214"/>
      <c r="GR9" s="3" t="s">
        <v>528</v>
      </c>
      <c r="GS9" s="175">
        <f t="shared" si="71"/>
        <v>0</v>
      </c>
      <c r="GT9" s="175">
        <f t="shared" si="72"/>
        <v>0</v>
      </c>
      <c r="GU9" s="175">
        <f t="shared" si="73"/>
        <v>0</v>
      </c>
      <c r="GV9" s="175">
        <f t="shared" si="48"/>
        <v>0</v>
      </c>
      <c r="GW9" s="212"/>
      <c r="GX9" s="212"/>
      <c r="GY9" s="175">
        <f t="shared" si="49"/>
        <v>0</v>
      </c>
      <c r="GZ9" s="212"/>
      <c r="HA9" s="212"/>
      <c r="HB9" s="176">
        <f t="shared" si="74"/>
        <v>0</v>
      </c>
      <c r="HC9" s="213"/>
      <c r="HD9" s="214"/>
    </row>
    <row r="10" spans="1:212" s="30" customFormat="1" ht="38.450000000000003" customHeight="1">
      <c r="A10" s="3" t="s">
        <v>529</v>
      </c>
      <c r="B10" s="10">
        <f t="shared" si="0"/>
        <v>1838</v>
      </c>
      <c r="C10" s="10">
        <f t="shared" si="1"/>
        <v>964</v>
      </c>
      <c r="D10" s="10">
        <f t="shared" si="2"/>
        <v>874</v>
      </c>
      <c r="E10" s="10">
        <f t="shared" si="3"/>
        <v>710</v>
      </c>
      <c r="F10" s="11">
        <v>173</v>
      </c>
      <c r="G10" s="11">
        <v>537</v>
      </c>
      <c r="H10" s="10">
        <f t="shared" si="4"/>
        <v>476</v>
      </c>
      <c r="I10" s="11">
        <v>216</v>
      </c>
      <c r="J10" s="11">
        <v>260</v>
      </c>
      <c r="K10" s="10">
        <f t="shared" si="5"/>
        <v>652</v>
      </c>
      <c r="L10" s="11">
        <v>575</v>
      </c>
      <c r="M10" s="11">
        <v>77</v>
      </c>
      <c r="N10" s="3" t="s">
        <v>529</v>
      </c>
      <c r="O10" s="10">
        <f t="shared" si="50"/>
        <v>0</v>
      </c>
      <c r="P10" s="10">
        <f t="shared" si="51"/>
        <v>0</v>
      </c>
      <c r="Q10" s="96">
        <f t="shared" si="52"/>
        <v>0</v>
      </c>
      <c r="R10" s="10">
        <f t="shared" si="53"/>
        <v>0</v>
      </c>
      <c r="S10" s="11"/>
      <c r="T10" s="36"/>
      <c r="U10" s="10">
        <f t="shared" si="6"/>
        <v>0</v>
      </c>
      <c r="V10" s="11"/>
      <c r="W10" s="36"/>
      <c r="X10" s="10">
        <f t="shared" si="7"/>
        <v>0</v>
      </c>
      <c r="Y10" s="11"/>
      <c r="Z10" s="11"/>
      <c r="AA10" s="3" t="s">
        <v>529</v>
      </c>
      <c r="AB10" s="15">
        <f t="shared" si="8"/>
        <v>5453</v>
      </c>
      <c r="AC10" s="540">
        <v>35</v>
      </c>
      <c r="AD10" s="541"/>
      <c r="AE10" s="540">
        <v>353</v>
      </c>
      <c r="AF10" s="541"/>
      <c r="AG10" s="540">
        <v>1146</v>
      </c>
      <c r="AH10" s="541"/>
      <c r="AI10" s="542">
        <f t="shared" si="54"/>
        <v>3919</v>
      </c>
      <c r="AJ10" s="543"/>
      <c r="AK10" s="17">
        <v>3913</v>
      </c>
      <c r="AL10" s="11">
        <v>6</v>
      </c>
      <c r="AM10" s="17">
        <v>770</v>
      </c>
      <c r="AN10" s="10">
        <f t="shared" si="9"/>
        <v>0</v>
      </c>
      <c r="AO10" s="11"/>
      <c r="AP10" s="11"/>
      <c r="AQ10" s="3" t="s">
        <v>529</v>
      </c>
      <c r="AR10" s="542">
        <f>SUM(AT10:AY10)</f>
        <v>363900</v>
      </c>
      <c r="AS10" s="539"/>
      <c r="AT10" s="544">
        <v>214900</v>
      </c>
      <c r="AU10" s="545"/>
      <c r="AV10" s="544"/>
      <c r="AW10" s="545"/>
      <c r="AX10" s="544">
        <v>149000</v>
      </c>
      <c r="AY10" s="546"/>
      <c r="AZ10" s="538">
        <f>SUM(BB10:BE10)</f>
        <v>363900</v>
      </c>
      <c r="BA10" s="539"/>
      <c r="BB10" s="23">
        <v>0</v>
      </c>
      <c r="BC10" s="23">
        <v>149000</v>
      </c>
      <c r="BD10" s="23">
        <v>214900</v>
      </c>
      <c r="BE10" s="23"/>
      <c r="BF10" s="3" t="s">
        <v>529</v>
      </c>
      <c r="BG10" s="51">
        <f t="shared" si="10"/>
        <v>0</v>
      </c>
      <c r="BH10" s="51">
        <f t="shared" si="11"/>
        <v>0</v>
      </c>
      <c r="BI10" s="51">
        <f t="shared" si="12"/>
        <v>0</v>
      </c>
      <c r="BJ10" s="51">
        <f t="shared" si="79"/>
        <v>0</v>
      </c>
      <c r="BK10" s="53"/>
      <c r="BL10" s="53"/>
      <c r="BM10" s="51">
        <f t="shared" si="13"/>
        <v>0</v>
      </c>
      <c r="BN10" s="53"/>
      <c r="BO10" s="155"/>
      <c r="BP10" s="157">
        <f t="shared" si="55"/>
        <v>0</v>
      </c>
      <c r="BQ10" s="50"/>
      <c r="BR10" s="50"/>
      <c r="BS10" s="50"/>
      <c r="BT10" s="23"/>
      <c r="BU10" s="3" t="s">
        <v>529</v>
      </c>
      <c r="BV10" s="10">
        <f t="shared" si="15"/>
        <v>508</v>
      </c>
      <c r="BW10" s="10">
        <f t="shared" si="16"/>
        <v>292</v>
      </c>
      <c r="BX10" s="10">
        <f t="shared" si="17"/>
        <v>216</v>
      </c>
      <c r="BY10" s="10">
        <f t="shared" si="18"/>
        <v>207</v>
      </c>
      <c r="BZ10" s="184">
        <v>109</v>
      </c>
      <c r="CA10" s="184">
        <v>98</v>
      </c>
      <c r="CB10" s="10">
        <f t="shared" si="19"/>
        <v>301</v>
      </c>
      <c r="CC10" s="184">
        <v>183</v>
      </c>
      <c r="CD10" s="186">
        <v>118</v>
      </c>
      <c r="CE10" s="149">
        <f>SUM(CG10,CI10)</f>
        <v>6</v>
      </c>
      <c r="CF10" s="20">
        <f>SUM(CH10,CJ10)</f>
        <v>508</v>
      </c>
      <c r="CG10" s="183"/>
      <c r="CH10" s="36"/>
      <c r="CI10" s="36">
        <v>6</v>
      </c>
      <c r="CJ10" s="36">
        <v>508</v>
      </c>
      <c r="CK10" s="3" t="s">
        <v>529</v>
      </c>
      <c r="CL10" s="10">
        <f t="shared" si="21"/>
        <v>0</v>
      </c>
      <c r="CM10" s="10">
        <f t="shared" si="22"/>
        <v>0</v>
      </c>
      <c r="CN10" s="10">
        <f t="shared" si="23"/>
        <v>0</v>
      </c>
      <c r="CO10" s="10">
        <f t="shared" si="24"/>
        <v>0</v>
      </c>
      <c r="CP10" s="36"/>
      <c r="CQ10" s="36"/>
      <c r="CR10" s="10">
        <f t="shared" si="25"/>
        <v>0</v>
      </c>
      <c r="CS10" s="36"/>
      <c r="CT10" s="190"/>
      <c r="CU10" s="20">
        <f t="shared" si="26"/>
        <v>0</v>
      </c>
      <c r="CV10" s="36"/>
      <c r="CW10" s="36"/>
      <c r="CX10" s="3" t="s">
        <v>529</v>
      </c>
      <c r="CY10" s="10">
        <f t="shared" si="56"/>
        <v>0</v>
      </c>
      <c r="CZ10" s="10">
        <f t="shared" si="56"/>
        <v>0</v>
      </c>
      <c r="DA10" s="10">
        <f t="shared" si="56"/>
        <v>0</v>
      </c>
      <c r="DB10" s="10">
        <f t="shared" si="57"/>
        <v>0</v>
      </c>
      <c r="DC10" s="36"/>
      <c r="DD10" s="36"/>
      <c r="DE10" s="10">
        <f t="shared" si="58"/>
        <v>0</v>
      </c>
      <c r="DF10" s="36"/>
      <c r="DG10" s="190"/>
      <c r="DH10" s="20">
        <f t="shared" si="59"/>
        <v>0</v>
      </c>
      <c r="DI10" s="36"/>
      <c r="DJ10" s="36"/>
      <c r="DK10" s="36"/>
      <c r="DL10" s="36"/>
      <c r="DM10" s="36"/>
      <c r="DN10" s="11"/>
      <c r="DO10" s="3" t="s">
        <v>529</v>
      </c>
      <c r="DP10" s="10">
        <f t="shared" si="28"/>
        <v>0</v>
      </c>
      <c r="DQ10" s="10">
        <f t="shared" si="29"/>
        <v>0</v>
      </c>
      <c r="DR10" s="10">
        <f t="shared" si="30"/>
        <v>0</v>
      </c>
      <c r="DS10" s="10">
        <f t="shared" si="31"/>
        <v>0</v>
      </c>
      <c r="DT10" s="36"/>
      <c r="DU10" s="36"/>
      <c r="DV10" s="10">
        <f t="shared" si="32"/>
        <v>0</v>
      </c>
      <c r="DW10" s="36"/>
      <c r="DX10" s="182"/>
      <c r="DY10" s="149">
        <f t="shared" si="33"/>
        <v>0</v>
      </c>
      <c r="DZ10" s="36"/>
      <c r="EA10" s="10">
        <f t="shared" si="60"/>
        <v>0</v>
      </c>
      <c r="EB10" s="36"/>
      <c r="EC10" s="182"/>
      <c r="ED10" s="36"/>
      <c r="EE10" s="183"/>
      <c r="EF10" s="36"/>
      <c r="EG10" s="3" t="s">
        <v>529</v>
      </c>
      <c r="EH10" s="535">
        <f t="shared" si="61"/>
        <v>0</v>
      </c>
      <c r="EI10" s="535"/>
      <c r="EJ10" s="535">
        <f t="shared" si="62"/>
        <v>0</v>
      </c>
      <c r="EK10" s="535"/>
      <c r="EL10" s="535">
        <f t="shared" si="63"/>
        <v>0</v>
      </c>
      <c r="EM10" s="535"/>
      <c r="EN10" s="535">
        <f t="shared" si="64"/>
        <v>0</v>
      </c>
      <c r="EO10" s="535"/>
      <c r="EP10" s="536"/>
      <c r="EQ10" s="536"/>
      <c r="ER10" s="209"/>
      <c r="ES10" s="535">
        <f t="shared" si="65"/>
        <v>0</v>
      </c>
      <c r="ET10" s="535"/>
      <c r="EU10" s="209"/>
      <c r="EV10" s="209"/>
      <c r="EW10" s="3" t="s">
        <v>529</v>
      </c>
      <c r="EX10" s="173">
        <f t="shared" si="66"/>
        <v>0</v>
      </c>
      <c r="EY10" s="173">
        <f t="shared" si="35"/>
        <v>0</v>
      </c>
      <c r="EZ10" s="173">
        <f t="shared" si="36"/>
        <v>0</v>
      </c>
      <c r="FA10" s="173">
        <f t="shared" si="37"/>
        <v>0</v>
      </c>
      <c r="FB10" s="210"/>
      <c r="FC10" s="210"/>
      <c r="FD10" s="173">
        <f t="shared" si="38"/>
        <v>0</v>
      </c>
      <c r="FE10" s="210"/>
      <c r="FF10" s="210"/>
      <c r="FG10" s="173">
        <f t="shared" si="39"/>
        <v>0</v>
      </c>
      <c r="FH10" s="210"/>
      <c r="FI10" s="210"/>
      <c r="FJ10" s="173">
        <f t="shared" si="67"/>
        <v>0</v>
      </c>
      <c r="FK10" s="210"/>
      <c r="FL10" s="210"/>
      <c r="FM10" s="210"/>
      <c r="FN10" s="3" t="s">
        <v>529</v>
      </c>
      <c r="FO10" s="174">
        <f t="shared" si="68"/>
        <v>0</v>
      </c>
      <c r="FP10" s="174">
        <f t="shared" si="40"/>
        <v>0</v>
      </c>
      <c r="FQ10" s="174">
        <f t="shared" si="41"/>
        <v>0</v>
      </c>
      <c r="FR10" s="174">
        <f t="shared" si="42"/>
        <v>0</v>
      </c>
      <c r="FS10" s="211"/>
      <c r="FT10" s="211"/>
      <c r="FU10" s="174">
        <f t="shared" si="43"/>
        <v>0</v>
      </c>
      <c r="FV10" s="211"/>
      <c r="FW10" s="211"/>
      <c r="FX10" s="174">
        <f t="shared" si="44"/>
        <v>0</v>
      </c>
      <c r="FY10" s="211"/>
      <c r="FZ10" s="211"/>
      <c r="GA10" s="174">
        <f t="shared" si="69"/>
        <v>0</v>
      </c>
      <c r="GB10" s="211"/>
      <c r="GC10" s="211"/>
      <c r="GD10" s="211"/>
      <c r="GE10" s="3" t="s">
        <v>529</v>
      </c>
      <c r="GF10" s="175">
        <f t="shared" si="45"/>
        <v>0</v>
      </c>
      <c r="GG10" s="175">
        <f t="shared" si="77"/>
        <v>0</v>
      </c>
      <c r="GH10" s="175">
        <f t="shared" si="78"/>
        <v>0</v>
      </c>
      <c r="GI10" s="175">
        <f t="shared" si="46"/>
        <v>0</v>
      </c>
      <c r="GJ10" s="212"/>
      <c r="GK10" s="212"/>
      <c r="GL10" s="175">
        <f t="shared" si="47"/>
        <v>0</v>
      </c>
      <c r="GM10" s="212"/>
      <c r="GN10" s="212"/>
      <c r="GO10" s="176">
        <f t="shared" si="70"/>
        <v>0</v>
      </c>
      <c r="GP10" s="213"/>
      <c r="GQ10" s="214"/>
      <c r="GR10" s="3" t="s">
        <v>529</v>
      </c>
      <c r="GS10" s="175">
        <f t="shared" si="71"/>
        <v>0</v>
      </c>
      <c r="GT10" s="175">
        <f t="shared" si="72"/>
        <v>0</v>
      </c>
      <c r="GU10" s="175">
        <f t="shared" si="73"/>
        <v>0</v>
      </c>
      <c r="GV10" s="175">
        <f t="shared" si="48"/>
        <v>0</v>
      </c>
      <c r="GW10" s="212"/>
      <c r="GX10" s="212"/>
      <c r="GY10" s="175">
        <f t="shared" si="49"/>
        <v>0</v>
      </c>
      <c r="GZ10" s="212"/>
      <c r="HA10" s="212"/>
      <c r="HB10" s="176">
        <f t="shared" si="74"/>
        <v>0</v>
      </c>
      <c r="HC10" s="213"/>
      <c r="HD10" s="214"/>
    </row>
    <row r="11" spans="1:212" s="30" customFormat="1" ht="38.450000000000003" customHeight="1">
      <c r="A11" s="3" t="s">
        <v>530</v>
      </c>
      <c r="B11" s="10">
        <f t="shared" si="0"/>
        <v>2418</v>
      </c>
      <c r="C11" s="10">
        <f t="shared" si="1"/>
        <v>1592</v>
      </c>
      <c r="D11" s="10">
        <f t="shared" si="2"/>
        <v>826</v>
      </c>
      <c r="E11" s="10">
        <f t="shared" si="3"/>
        <v>627</v>
      </c>
      <c r="F11" s="11">
        <v>356</v>
      </c>
      <c r="G11" s="11">
        <v>271</v>
      </c>
      <c r="H11" s="10">
        <f t="shared" si="4"/>
        <v>524</v>
      </c>
      <c r="I11" s="11">
        <v>349</v>
      </c>
      <c r="J11" s="11">
        <v>175</v>
      </c>
      <c r="K11" s="10">
        <f t="shared" si="5"/>
        <v>1267</v>
      </c>
      <c r="L11" s="11">
        <v>887</v>
      </c>
      <c r="M11" s="11">
        <v>380</v>
      </c>
      <c r="N11" s="3" t="s">
        <v>530</v>
      </c>
      <c r="O11" s="10">
        <f t="shared" si="50"/>
        <v>230</v>
      </c>
      <c r="P11" s="10">
        <f t="shared" si="51"/>
        <v>230</v>
      </c>
      <c r="Q11" s="89">
        <f t="shared" si="52"/>
        <v>0</v>
      </c>
      <c r="R11" s="10">
        <f t="shared" si="53"/>
        <v>142</v>
      </c>
      <c r="S11" s="11">
        <v>142</v>
      </c>
      <c r="T11" s="36"/>
      <c r="U11" s="10">
        <f t="shared" si="6"/>
        <v>88</v>
      </c>
      <c r="V11" s="11">
        <v>88</v>
      </c>
      <c r="W11" s="36"/>
      <c r="X11" s="10">
        <f t="shared" si="7"/>
        <v>0</v>
      </c>
      <c r="Y11" s="11"/>
      <c r="Z11" s="11"/>
      <c r="AA11" s="3" t="s">
        <v>530</v>
      </c>
      <c r="AB11" s="15">
        <f t="shared" si="8"/>
        <v>4109</v>
      </c>
      <c r="AC11" s="540">
        <v>656</v>
      </c>
      <c r="AD11" s="541"/>
      <c r="AE11" s="540">
        <v>2115</v>
      </c>
      <c r="AF11" s="541"/>
      <c r="AG11" s="540">
        <v>1101</v>
      </c>
      <c r="AH11" s="541"/>
      <c r="AI11" s="497">
        <f t="shared" si="54"/>
        <v>132</v>
      </c>
      <c r="AJ11" s="498"/>
      <c r="AK11" s="17">
        <v>132</v>
      </c>
      <c r="AL11" s="11"/>
      <c r="AM11" s="17"/>
      <c r="AN11" s="10">
        <f t="shared" si="9"/>
        <v>105</v>
      </c>
      <c r="AO11" s="11">
        <v>105</v>
      </c>
      <c r="AP11" s="11"/>
      <c r="AQ11" s="3" t="s">
        <v>530</v>
      </c>
      <c r="AR11" s="542">
        <f t="shared" si="75"/>
        <v>173400</v>
      </c>
      <c r="AS11" s="539"/>
      <c r="AT11" s="544">
        <v>173400</v>
      </c>
      <c r="AU11" s="545"/>
      <c r="AV11" s="544"/>
      <c r="AW11" s="545"/>
      <c r="AX11" s="544"/>
      <c r="AY11" s="546"/>
      <c r="AZ11" s="538">
        <f t="shared" si="76"/>
        <v>173400</v>
      </c>
      <c r="BA11" s="539"/>
      <c r="BB11" s="23"/>
      <c r="BC11" s="23"/>
      <c r="BD11" s="23">
        <v>173400</v>
      </c>
      <c r="BE11" s="23"/>
      <c r="BF11" s="3" t="s">
        <v>530</v>
      </c>
      <c r="BG11" s="51">
        <f t="shared" si="10"/>
        <v>0</v>
      </c>
      <c r="BH11" s="51">
        <f t="shared" si="11"/>
        <v>0</v>
      </c>
      <c r="BI11" s="51">
        <f t="shared" si="12"/>
        <v>0</v>
      </c>
      <c r="BJ11" s="51">
        <f t="shared" si="79"/>
        <v>0</v>
      </c>
      <c r="BK11" s="53"/>
      <c r="BL11" s="53"/>
      <c r="BM11" s="51">
        <f t="shared" si="13"/>
        <v>0</v>
      </c>
      <c r="BN11" s="53"/>
      <c r="BO11" s="155"/>
      <c r="BP11" s="157">
        <f t="shared" si="55"/>
        <v>0</v>
      </c>
      <c r="BQ11" s="50"/>
      <c r="BR11" s="50"/>
      <c r="BS11" s="50"/>
      <c r="BT11" s="23"/>
      <c r="BU11" s="3" t="s">
        <v>530</v>
      </c>
      <c r="BV11" s="10">
        <f t="shared" si="15"/>
        <v>2296</v>
      </c>
      <c r="BW11" s="10">
        <f t="shared" si="16"/>
        <v>1462</v>
      </c>
      <c r="BX11" s="10">
        <f t="shared" si="17"/>
        <v>834</v>
      </c>
      <c r="BY11" s="10">
        <f t="shared" si="18"/>
        <v>1043</v>
      </c>
      <c r="BZ11" s="36">
        <v>692</v>
      </c>
      <c r="CA11" s="36">
        <v>351</v>
      </c>
      <c r="CB11" s="10">
        <f t="shared" si="19"/>
        <v>1253</v>
      </c>
      <c r="CC11" s="36">
        <v>770</v>
      </c>
      <c r="CD11" s="182">
        <v>483</v>
      </c>
      <c r="CE11" s="149">
        <f t="shared" si="80"/>
        <v>9</v>
      </c>
      <c r="CF11" s="20">
        <f t="shared" si="20"/>
        <v>2296</v>
      </c>
      <c r="CG11" s="183"/>
      <c r="CH11" s="36"/>
      <c r="CI11" s="317">
        <v>9</v>
      </c>
      <c r="CJ11" s="36">
        <v>2296</v>
      </c>
      <c r="CK11" s="3" t="s">
        <v>530</v>
      </c>
      <c r="CL11" s="10">
        <f t="shared" si="21"/>
        <v>0</v>
      </c>
      <c r="CM11" s="10">
        <f t="shared" si="22"/>
        <v>0</v>
      </c>
      <c r="CN11" s="10">
        <f t="shared" si="23"/>
        <v>0</v>
      </c>
      <c r="CO11" s="10">
        <f t="shared" si="24"/>
        <v>0</v>
      </c>
      <c r="CP11" s="36"/>
      <c r="CQ11" s="36"/>
      <c r="CR11" s="10">
        <f t="shared" si="25"/>
        <v>0</v>
      </c>
      <c r="CS11" s="36"/>
      <c r="CT11" s="190"/>
      <c r="CU11" s="20">
        <f t="shared" si="26"/>
        <v>0</v>
      </c>
      <c r="CV11" s="36"/>
      <c r="CW11" s="36"/>
      <c r="CX11" s="3" t="s">
        <v>530</v>
      </c>
      <c r="CY11" s="10">
        <f t="shared" si="56"/>
        <v>0</v>
      </c>
      <c r="CZ11" s="10">
        <f t="shared" si="56"/>
        <v>0</v>
      </c>
      <c r="DA11" s="10">
        <f t="shared" si="56"/>
        <v>0</v>
      </c>
      <c r="DB11" s="10">
        <f t="shared" si="57"/>
        <v>0</v>
      </c>
      <c r="DC11" s="36"/>
      <c r="DD11" s="36"/>
      <c r="DE11" s="10">
        <f t="shared" si="58"/>
        <v>0</v>
      </c>
      <c r="DF11" s="36"/>
      <c r="DG11" s="190"/>
      <c r="DH11" s="20">
        <f t="shared" si="59"/>
        <v>0</v>
      </c>
      <c r="DI11" s="36"/>
      <c r="DJ11" s="36"/>
      <c r="DK11" s="36"/>
      <c r="DL11" s="36"/>
      <c r="DM11" s="36"/>
      <c r="DN11" s="11"/>
      <c r="DO11" s="3" t="s">
        <v>530</v>
      </c>
      <c r="DP11" s="10">
        <f t="shared" si="28"/>
        <v>0</v>
      </c>
      <c r="DQ11" s="10">
        <f t="shared" si="29"/>
        <v>0</v>
      </c>
      <c r="DR11" s="10">
        <f t="shared" si="30"/>
        <v>0</v>
      </c>
      <c r="DS11" s="10">
        <f t="shared" si="31"/>
        <v>0</v>
      </c>
      <c r="DT11" s="36"/>
      <c r="DU11" s="36"/>
      <c r="DV11" s="10">
        <f t="shared" si="32"/>
        <v>0</v>
      </c>
      <c r="DW11" s="36"/>
      <c r="DX11" s="182"/>
      <c r="DY11" s="149">
        <f t="shared" si="33"/>
        <v>0</v>
      </c>
      <c r="DZ11" s="36"/>
      <c r="EA11" s="10">
        <f t="shared" si="60"/>
        <v>0</v>
      </c>
      <c r="EB11" s="36"/>
      <c r="EC11" s="182"/>
      <c r="ED11" s="36"/>
      <c r="EE11" s="183"/>
      <c r="EF11" s="36"/>
      <c r="EG11" s="3" t="s">
        <v>530</v>
      </c>
      <c r="EH11" s="535">
        <f t="shared" si="61"/>
        <v>0</v>
      </c>
      <c r="EI11" s="535"/>
      <c r="EJ11" s="535">
        <f t="shared" si="62"/>
        <v>0</v>
      </c>
      <c r="EK11" s="535"/>
      <c r="EL11" s="535">
        <f t="shared" si="63"/>
        <v>0</v>
      </c>
      <c r="EM11" s="535"/>
      <c r="EN11" s="535">
        <f t="shared" si="64"/>
        <v>0</v>
      </c>
      <c r="EO11" s="535"/>
      <c r="EP11" s="536"/>
      <c r="EQ11" s="536"/>
      <c r="ER11" s="209"/>
      <c r="ES11" s="535">
        <f t="shared" si="65"/>
        <v>0</v>
      </c>
      <c r="ET11" s="535"/>
      <c r="EU11" s="209"/>
      <c r="EV11" s="209"/>
      <c r="EW11" s="3" t="s">
        <v>530</v>
      </c>
      <c r="EX11" s="173">
        <f t="shared" si="66"/>
        <v>0</v>
      </c>
      <c r="EY11" s="173">
        <f t="shared" si="35"/>
        <v>0</v>
      </c>
      <c r="EZ11" s="173">
        <f t="shared" si="36"/>
        <v>0</v>
      </c>
      <c r="FA11" s="173">
        <f t="shared" si="37"/>
        <v>0</v>
      </c>
      <c r="FB11" s="210"/>
      <c r="FC11" s="210"/>
      <c r="FD11" s="173">
        <f t="shared" si="38"/>
        <v>0</v>
      </c>
      <c r="FE11" s="210"/>
      <c r="FF11" s="210"/>
      <c r="FG11" s="173">
        <f t="shared" si="39"/>
        <v>0</v>
      </c>
      <c r="FH11" s="210"/>
      <c r="FI11" s="210"/>
      <c r="FJ11" s="173">
        <f t="shared" si="67"/>
        <v>0</v>
      </c>
      <c r="FK11" s="210"/>
      <c r="FL11" s="210"/>
      <c r="FM11" s="210"/>
      <c r="FN11" s="3" t="s">
        <v>530</v>
      </c>
      <c r="FO11" s="174">
        <f t="shared" si="68"/>
        <v>0</v>
      </c>
      <c r="FP11" s="174">
        <f t="shared" si="40"/>
        <v>0</v>
      </c>
      <c r="FQ11" s="174">
        <f t="shared" si="41"/>
        <v>0</v>
      </c>
      <c r="FR11" s="174">
        <f t="shared" si="42"/>
        <v>0</v>
      </c>
      <c r="FS11" s="211"/>
      <c r="FT11" s="211"/>
      <c r="FU11" s="174">
        <f t="shared" si="43"/>
        <v>0</v>
      </c>
      <c r="FV11" s="211"/>
      <c r="FW11" s="211"/>
      <c r="FX11" s="174">
        <f t="shared" si="44"/>
        <v>0</v>
      </c>
      <c r="FY11" s="211"/>
      <c r="FZ11" s="211"/>
      <c r="GA11" s="174">
        <f t="shared" si="69"/>
        <v>0</v>
      </c>
      <c r="GB11" s="211"/>
      <c r="GC11" s="211"/>
      <c r="GD11" s="211"/>
      <c r="GE11" s="3" t="s">
        <v>530</v>
      </c>
      <c r="GF11" s="175">
        <f t="shared" si="45"/>
        <v>0</v>
      </c>
      <c r="GG11" s="175">
        <f t="shared" si="77"/>
        <v>0</v>
      </c>
      <c r="GH11" s="175">
        <f t="shared" si="78"/>
        <v>0</v>
      </c>
      <c r="GI11" s="175">
        <f t="shared" si="46"/>
        <v>0</v>
      </c>
      <c r="GJ11" s="212"/>
      <c r="GK11" s="212"/>
      <c r="GL11" s="175">
        <f t="shared" si="47"/>
        <v>0</v>
      </c>
      <c r="GM11" s="212"/>
      <c r="GN11" s="212"/>
      <c r="GO11" s="176">
        <f t="shared" si="70"/>
        <v>0</v>
      </c>
      <c r="GP11" s="213"/>
      <c r="GQ11" s="214"/>
      <c r="GR11" s="3" t="s">
        <v>530</v>
      </c>
      <c r="GS11" s="175">
        <f t="shared" si="71"/>
        <v>0</v>
      </c>
      <c r="GT11" s="175">
        <f t="shared" si="72"/>
        <v>0</v>
      </c>
      <c r="GU11" s="175">
        <f t="shared" si="73"/>
        <v>0</v>
      </c>
      <c r="GV11" s="175">
        <f t="shared" si="48"/>
        <v>0</v>
      </c>
      <c r="GW11" s="212"/>
      <c r="GX11" s="212"/>
      <c r="GY11" s="175">
        <f t="shared" si="49"/>
        <v>0</v>
      </c>
      <c r="GZ11" s="212"/>
      <c r="HA11" s="212"/>
      <c r="HB11" s="176">
        <f t="shared" si="74"/>
        <v>0</v>
      </c>
      <c r="HC11" s="213"/>
      <c r="HD11" s="214"/>
    </row>
    <row r="12" spans="1:212" s="30" customFormat="1" ht="38.25" customHeight="1">
      <c r="A12" s="3" t="s">
        <v>531</v>
      </c>
      <c r="B12" s="10">
        <f t="shared" si="0"/>
        <v>1604</v>
      </c>
      <c r="C12" s="10">
        <f t="shared" si="1"/>
        <v>1056</v>
      </c>
      <c r="D12" s="10">
        <f t="shared" si="2"/>
        <v>548</v>
      </c>
      <c r="E12" s="10">
        <f t="shared" si="3"/>
        <v>361</v>
      </c>
      <c r="F12" s="11">
        <v>180</v>
      </c>
      <c r="G12" s="11">
        <v>181</v>
      </c>
      <c r="H12" s="10">
        <f t="shared" si="4"/>
        <v>376</v>
      </c>
      <c r="I12" s="11">
        <v>210</v>
      </c>
      <c r="J12" s="11">
        <v>166</v>
      </c>
      <c r="K12" s="10">
        <f t="shared" si="5"/>
        <v>867</v>
      </c>
      <c r="L12" s="11">
        <v>666</v>
      </c>
      <c r="M12" s="11">
        <v>201</v>
      </c>
      <c r="N12" s="3" t="s">
        <v>531</v>
      </c>
      <c r="O12" s="10">
        <f t="shared" si="50"/>
        <v>98</v>
      </c>
      <c r="P12" s="10">
        <f t="shared" si="51"/>
        <v>98</v>
      </c>
      <c r="Q12" s="10">
        <f t="shared" si="52"/>
        <v>0</v>
      </c>
      <c r="R12" s="10">
        <f t="shared" si="53"/>
        <v>38</v>
      </c>
      <c r="S12" s="11">
        <v>38</v>
      </c>
      <c r="T12" s="11"/>
      <c r="U12" s="10">
        <f t="shared" si="6"/>
        <v>40</v>
      </c>
      <c r="V12" s="11">
        <v>40</v>
      </c>
      <c r="W12" s="11"/>
      <c r="X12" s="10">
        <f t="shared" si="7"/>
        <v>20</v>
      </c>
      <c r="Y12" s="11">
        <v>20</v>
      </c>
      <c r="Z12" s="11"/>
      <c r="AA12" s="3" t="s">
        <v>531</v>
      </c>
      <c r="AB12" s="93">
        <f t="shared" si="8"/>
        <v>0</v>
      </c>
      <c r="AC12" s="540"/>
      <c r="AD12" s="541"/>
      <c r="AE12" s="540"/>
      <c r="AF12" s="541"/>
      <c r="AG12" s="540"/>
      <c r="AH12" s="541"/>
      <c r="AI12" s="497">
        <f t="shared" si="54"/>
        <v>0</v>
      </c>
      <c r="AJ12" s="498"/>
      <c r="AK12" s="17"/>
      <c r="AL12" s="11"/>
      <c r="AM12" s="17"/>
      <c r="AN12" s="10">
        <f t="shared" si="9"/>
        <v>0</v>
      </c>
      <c r="AO12" s="11"/>
      <c r="AP12" s="11"/>
      <c r="AQ12" s="3" t="s">
        <v>531</v>
      </c>
      <c r="AR12" s="542">
        <f t="shared" si="75"/>
        <v>234445</v>
      </c>
      <c r="AS12" s="539"/>
      <c r="AT12" s="544">
        <v>142445</v>
      </c>
      <c r="AU12" s="545"/>
      <c r="AV12" s="544">
        <v>60000</v>
      </c>
      <c r="AW12" s="545"/>
      <c r="AX12" s="544">
        <v>32000</v>
      </c>
      <c r="AY12" s="546"/>
      <c r="AZ12" s="538">
        <f t="shared" si="76"/>
        <v>234445</v>
      </c>
      <c r="BA12" s="539"/>
      <c r="BB12" s="23"/>
      <c r="BC12" s="23"/>
      <c r="BD12" s="23">
        <v>234445</v>
      </c>
      <c r="BE12" s="23"/>
      <c r="BF12" s="3" t="s">
        <v>531</v>
      </c>
      <c r="BG12" s="51">
        <f t="shared" si="10"/>
        <v>0</v>
      </c>
      <c r="BH12" s="51">
        <f t="shared" si="11"/>
        <v>0</v>
      </c>
      <c r="BI12" s="51">
        <f t="shared" si="12"/>
        <v>0</v>
      </c>
      <c r="BJ12" s="51">
        <f t="shared" si="79"/>
        <v>0</v>
      </c>
      <c r="BK12" s="53"/>
      <c r="BL12" s="53"/>
      <c r="BM12" s="51">
        <f t="shared" si="13"/>
        <v>0</v>
      </c>
      <c r="BN12" s="53"/>
      <c r="BO12" s="155"/>
      <c r="BP12" s="157">
        <f t="shared" si="55"/>
        <v>0</v>
      </c>
      <c r="BQ12" s="50"/>
      <c r="BR12" s="50"/>
      <c r="BS12" s="50"/>
      <c r="BT12" s="23"/>
      <c r="BU12" s="3" t="s">
        <v>531</v>
      </c>
      <c r="BV12" s="10">
        <f t="shared" si="15"/>
        <v>618</v>
      </c>
      <c r="BW12" s="10">
        <f t="shared" si="16"/>
        <v>391</v>
      </c>
      <c r="BX12" s="10">
        <f t="shared" si="17"/>
        <v>227</v>
      </c>
      <c r="BY12" s="10">
        <f t="shared" si="18"/>
        <v>276</v>
      </c>
      <c r="BZ12" s="36">
        <v>255</v>
      </c>
      <c r="CA12" s="36">
        <v>21</v>
      </c>
      <c r="CB12" s="10">
        <f t="shared" si="19"/>
        <v>342</v>
      </c>
      <c r="CC12" s="36">
        <v>136</v>
      </c>
      <c r="CD12" s="182">
        <v>206</v>
      </c>
      <c r="CE12" s="149">
        <f t="shared" si="80"/>
        <v>10</v>
      </c>
      <c r="CF12" s="20">
        <f t="shared" si="20"/>
        <v>618</v>
      </c>
      <c r="CG12" s="183"/>
      <c r="CH12" s="36"/>
      <c r="CI12" s="317">
        <v>10</v>
      </c>
      <c r="CJ12" s="36">
        <v>618</v>
      </c>
      <c r="CK12" s="3" t="s">
        <v>531</v>
      </c>
      <c r="CL12" s="10">
        <f t="shared" si="21"/>
        <v>0</v>
      </c>
      <c r="CM12" s="10">
        <f t="shared" si="22"/>
        <v>0</v>
      </c>
      <c r="CN12" s="10">
        <f t="shared" si="23"/>
        <v>0</v>
      </c>
      <c r="CO12" s="10">
        <f t="shared" si="24"/>
        <v>0</v>
      </c>
      <c r="CP12" s="36"/>
      <c r="CQ12" s="36"/>
      <c r="CR12" s="10">
        <f t="shared" si="25"/>
        <v>0</v>
      </c>
      <c r="CS12" s="36"/>
      <c r="CT12" s="190"/>
      <c r="CU12" s="20">
        <f t="shared" si="26"/>
        <v>0</v>
      </c>
      <c r="CV12" s="36"/>
      <c r="CW12" s="36"/>
      <c r="CX12" s="3" t="s">
        <v>531</v>
      </c>
      <c r="CY12" s="10">
        <f t="shared" si="56"/>
        <v>0</v>
      </c>
      <c r="CZ12" s="10">
        <f t="shared" si="56"/>
        <v>0</v>
      </c>
      <c r="DA12" s="10">
        <f t="shared" si="56"/>
        <v>0</v>
      </c>
      <c r="DB12" s="10">
        <f t="shared" si="57"/>
        <v>0</v>
      </c>
      <c r="DC12" s="36"/>
      <c r="DD12" s="36"/>
      <c r="DE12" s="10">
        <f t="shared" si="58"/>
        <v>0</v>
      </c>
      <c r="DF12" s="36"/>
      <c r="DG12" s="190"/>
      <c r="DH12" s="20">
        <f t="shared" si="59"/>
        <v>0</v>
      </c>
      <c r="DI12" s="36"/>
      <c r="DJ12" s="36"/>
      <c r="DK12" s="36"/>
      <c r="DL12" s="36"/>
      <c r="DM12" s="36"/>
      <c r="DN12" s="11"/>
      <c r="DO12" s="3" t="s">
        <v>531</v>
      </c>
      <c r="DP12" s="87">
        <f t="shared" si="28"/>
        <v>0</v>
      </c>
      <c r="DQ12" s="10">
        <f t="shared" si="29"/>
        <v>0</v>
      </c>
      <c r="DR12" s="10">
        <f t="shared" si="30"/>
        <v>0</v>
      </c>
      <c r="DS12" s="10">
        <f t="shared" si="31"/>
        <v>0</v>
      </c>
      <c r="DT12" s="36"/>
      <c r="DU12" s="36"/>
      <c r="DV12" s="10">
        <f t="shared" si="32"/>
        <v>0</v>
      </c>
      <c r="DW12" s="36"/>
      <c r="DX12" s="182"/>
      <c r="DY12" s="150">
        <f t="shared" si="33"/>
        <v>0</v>
      </c>
      <c r="DZ12" s="36"/>
      <c r="EA12" s="10">
        <f t="shared" si="60"/>
        <v>0</v>
      </c>
      <c r="EB12" s="36"/>
      <c r="EC12" s="182"/>
      <c r="ED12" s="36"/>
      <c r="EE12" s="183"/>
      <c r="EF12" s="36"/>
      <c r="EG12" s="3" t="s">
        <v>531</v>
      </c>
      <c r="EH12" s="535">
        <f t="shared" si="61"/>
        <v>0</v>
      </c>
      <c r="EI12" s="535"/>
      <c r="EJ12" s="535">
        <f t="shared" si="62"/>
        <v>0</v>
      </c>
      <c r="EK12" s="535"/>
      <c r="EL12" s="535">
        <f t="shared" si="63"/>
        <v>0</v>
      </c>
      <c r="EM12" s="535"/>
      <c r="EN12" s="535">
        <f t="shared" si="64"/>
        <v>0</v>
      </c>
      <c r="EO12" s="535"/>
      <c r="EP12" s="536"/>
      <c r="EQ12" s="536"/>
      <c r="ER12" s="209"/>
      <c r="ES12" s="535">
        <f t="shared" si="65"/>
        <v>0</v>
      </c>
      <c r="ET12" s="535"/>
      <c r="EU12" s="209"/>
      <c r="EV12" s="209"/>
      <c r="EW12" s="3" t="s">
        <v>531</v>
      </c>
      <c r="EX12" s="173">
        <f t="shared" si="66"/>
        <v>0</v>
      </c>
      <c r="EY12" s="173">
        <f t="shared" si="35"/>
        <v>0</v>
      </c>
      <c r="EZ12" s="173">
        <f t="shared" si="36"/>
        <v>0</v>
      </c>
      <c r="FA12" s="173">
        <f t="shared" si="37"/>
        <v>0</v>
      </c>
      <c r="FB12" s="210"/>
      <c r="FC12" s="210"/>
      <c r="FD12" s="173">
        <f t="shared" si="38"/>
        <v>0</v>
      </c>
      <c r="FE12" s="210"/>
      <c r="FF12" s="210"/>
      <c r="FG12" s="173">
        <f t="shared" si="39"/>
        <v>0</v>
      </c>
      <c r="FH12" s="210"/>
      <c r="FI12" s="210"/>
      <c r="FJ12" s="173">
        <f t="shared" si="67"/>
        <v>0</v>
      </c>
      <c r="FK12" s="210"/>
      <c r="FL12" s="210"/>
      <c r="FM12" s="210"/>
      <c r="FN12" s="3" t="s">
        <v>531</v>
      </c>
      <c r="FO12" s="174">
        <f t="shared" si="68"/>
        <v>0</v>
      </c>
      <c r="FP12" s="174">
        <f t="shared" si="40"/>
        <v>0</v>
      </c>
      <c r="FQ12" s="174">
        <f t="shared" si="41"/>
        <v>0</v>
      </c>
      <c r="FR12" s="174">
        <f t="shared" si="42"/>
        <v>0</v>
      </c>
      <c r="FS12" s="211"/>
      <c r="FT12" s="211"/>
      <c r="FU12" s="174">
        <f t="shared" si="43"/>
        <v>0</v>
      </c>
      <c r="FV12" s="211"/>
      <c r="FW12" s="211"/>
      <c r="FX12" s="174">
        <f t="shared" si="44"/>
        <v>0</v>
      </c>
      <c r="FY12" s="211"/>
      <c r="FZ12" s="211"/>
      <c r="GA12" s="174">
        <f t="shared" si="69"/>
        <v>0</v>
      </c>
      <c r="GB12" s="211"/>
      <c r="GC12" s="211"/>
      <c r="GD12" s="211"/>
      <c r="GE12" s="3" t="s">
        <v>531</v>
      </c>
      <c r="GF12" s="175">
        <f t="shared" si="45"/>
        <v>0</v>
      </c>
      <c r="GG12" s="175">
        <f t="shared" si="77"/>
        <v>0</v>
      </c>
      <c r="GH12" s="175">
        <f t="shared" si="78"/>
        <v>0</v>
      </c>
      <c r="GI12" s="175">
        <f t="shared" si="46"/>
        <v>0</v>
      </c>
      <c r="GJ12" s="212"/>
      <c r="GK12" s="212"/>
      <c r="GL12" s="175">
        <f t="shared" si="47"/>
        <v>0</v>
      </c>
      <c r="GM12" s="212"/>
      <c r="GN12" s="212"/>
      <c r="GO12" s="176">
        <f t="shared" si="70"/>
        <v>0</v>
      </c>
      <c r="GP12" s="213"/>
      <c r="GQ12" s="214"/>
      <c r="GR12" s="3" t="s">
        <v>531</v>
      </c>
      <c r="GS12" s="175">
        <f t="shared" si="71"/>
        <v>0</v>
      </c>
      <c r="GT12" s="175">
        <f t="shared" si="72"/>
        <v>0</v>
      </c>
      <c r="GU12" s="175">
        <f t="shared" si="73"/>
        <v>0</v>
      </c>
      <c r="GV12" s="175">
        <f t="shared" si="48"/>
        <v>0</v>
      </c>
      <c r="GW12" s="212"/>
      <c r="GX12" s="212"/>
      <c r="GY12" s="175">
        <f t="shared" si="49"/>
        <v>0</v>
      </c>
      <c r="GZ12" s="212"/>
      <c r="HA12" s="212"/>
      <c r="HB12" s="176">
        <f t="shared" si="74"/>
        <v>0</v>
      </c>
      <c r="HC12" s="213"/>
      <c r="HD12" s="214"/>
    </row>
    <row r="13" spans="1:212" s="30" customFormat="1" ht="38.450000000000003" customHeight="1">
      <c r="A13" s="3" t="s">
        <v>532</v>
      </c>
      <c r="B13" s="96">
        <f t="shared" si="0"/>
        <v>2209</v>
      </c>
      <c r="C13" s="10">
        <f t="shared" si="1"/>
        <v>1505</v>
      </c>
      <c r="D13" s="10">
        <f t="shared" si="2"/>
        <v>704</v>
      </c>
      <c r="E13" s="10">
        <f t="shared" si="3"/>
        <v>568</v>
      </c>
      <c r="F13" s="11">
        <v>395</v>
      </c>
      <c r="G13" s="11">
        <v>173</v>
      </c>
      <c r="H13" s="10">
        <f t="shared" si="4"/>
        <v>624</v>
      </c>
      <c r="I13" s="11">
        <v>398</v>
      </c>
      <c r="J13" s="11">
        <v>226</v>
      </c>
      <c r="K13" s="10">
        <f t="shared" si="5"/>
        <v>1017</v>
      </c>
      <c r="L13" s="11">
        <v>712</v>
      </c>
      <c r="M13" s="11">
        <v>305</v>
      </c>
      <c r="N13" s="3" t="s">
        <v>532</v>
      </c>
      <c r="O13" s="96">
        <f t="shared" si="50"/>
        <v>3</v>
      </c>
      <c r="P13" s="10">
        <f t="shared" si="51"/>
        <v>3</v>
      </c>
      <c r="Q13" s="96">
        <f t="shared" si="52"/>
        <v>0</v>
      </c>
      <c r="R13" s="10">
        <f t="shared" si="53"/>
        <v>2</v>
      </c>
      <c r="S13" s="11">
        <v>2</v>
      </c>
      <c r="T13" s="36"/>
      <c r="U13" s="10">
        <f t="shared" si="6"/>
        <v>0</v>
      </c>
      <c r="V13" s="11"/>
      <c r="W13" s="36"/>
      <c r="X13" s="10">
        <f t="shared" si="7"/>
        <v>1</v>
      </c>
      <c r="Y13" s="11">
        <v>1</v>
      </c>
      <c r="Z13" s="11"/>
      <c r="AA13" s="3" t="s">
        <v>532</v>
      </c>
      <c r="AB13" s="15">
        <f t="shared" si="8"/>
        <v>533</v>
      </c>
      <c r="AC13" s="540">
        <v>332</v>
      </c>
      <c r="AD13" s="541"/>
      <c r="AE13" s="540"/>
      <c r="AF13" s="541"/>
      <c r="AG13" s="540"/>
      <c r="AH13" s="541"/>
      <c r="AI13" s="542">
        <f t="shared" si="54"/>
        <v>201</v>
      </c>
      <c r="AJ13" s="543"/>
      <c r="AK13" s="17">
        <v>194</v>
      </c>
      <c r="AL13" s="11">
        <v>7</v>
      </c>
      <c r="AM13" s="17">
        <v>121</v>
      </c>
      <c r="AN13" s="10">
        <f t="shared" si="9"/>
        <v>0</v>
      </c>
      <c r="AO13" s="11"/>
      <c r="AP13" s="11"/>
      <c r="AQ13" s="3" t="s">
        <v>532</v>
      </c>
      <c r="AR13" s="542">
        <f t="shared" si="75"/>
        <v>139000</v>
      </c>
      <c r="AS13" s="543"/>
      <c r="AT13" s="544">
        <v>139000</v>
      </c>
      <c r="AU13" s="545"/>
      <c r="AV13" s="544"/>
      <c r="AW13" s="545"/>
      <c r="AX13" s="544"/>
      <c r="AY13" s="546"/>
      <c r="AZ13" s="538">
        <f t="shared" si="76"/>
        <v>139000</v>
      </c>
      <c r="BA13" s="543"/>
      <c r="BB13" s="23"/>
      <c r="BC13" s="23"/>
      <c r="BD13" s="23">
        <v>139000</v>
      </c>
      <c r="BE13" s="23"/>
      <c r="BF13" s="3" t="s">
        <v>532</v>
      </c>
      <c r="BG13" s="92">
        <f t="shared" si="10"/>
        <v>11000</v>
      </c>
      <c r="BH13" s="51">
        <f t="shared" si="11"/>
        <v>6000</v>
      </c>
      <c r="BI13" s="51">
        <f t="shared" si="12"/>
        <v>5000</v>
      </c>
      <c r="BJ13" s="51">
        <f t="shared" si="79"/>
        <v>11000</v>
      </c>
      <c r="BK13" s="53">
        <v>6000</v>
      </c>
      <c r="BL13" s="53">
        <v>5000</v>
      </c>
      <c r="BM13" s="51">
        <f t="shared" si="13"/>
        <v>0</v>
      </c>
      <c r="BN13" s="53"/>
      <c r="BO13" s="155"/>
      <c r="BP13" s="158">
        <f t="shared" si="55"/>
        <v>11000</v>
      </c>
      <c r="BQ13" s="50"/>
      <c r="BR13" s="50">
        <v>11000</v>
      </c>
      <c r="BS13" s="50"/>
      <c r="BT13" s="23"/>
      <c r="BU13" s="3" t="s">
        <v>532</v>
      </c>
      <c r="BV13" s="96">
        <f t="shared" si="15"/>
        <v>3410</v>
      </c>
      <c r="BW13" s="10">
        <f t="shared" si="16"/>
        <v>1444</v>
      </c>
      <c r="BX13" s="10">
        <f t="shared" si="17"/>
        <v>1966</v>
      </c>
      <c r="BY13" s="10">
        <f t="shared" si="18"/>
        <v>2047</v>
      </c>
      <c r="BZ13" s="36">
        <v>622</v>
      </c>
      <c r="CA13" s="36">
        <v>1425</v>
      </c>
      <c r="CB13" s="10">
        <f t="shared" si="19"/>
        <v>1363</v>
      </c>
      <c r="CC13" s="36">
        <v>822</v>
      </c>
      <c r="CD13" s="182">
        <v>541</v>
      </c>
      <c r="CE13" s="225">
        <f t="shared" si="80"/>
        <v>11</v>
      </c>
      <c r="CF13" s="219">
        <f t="shared" si="20"/>
        <v>3410</v>
      </c>
      <c r="CG13" s="183"/>
      <c r="CH13" s="36"/>
      <c r="CI13" s="36">
        <v>11</v>
      </c>
      <c r="CJ13" s="36">
        <v>3410</v>
      </c>
      <c r="CK13" s="3" t="s">
        <v>532</v>
      </c>
      <c r="CL13" s="10">
        <f t="shared" si="21"/>
        <v>0</v>
      </c>
      <c r="CM13" s="10">
        <f t="shared" si="22"/>
        <v>0</v>
      </c>
      <c r="CN13" s="10">
        <f t="shared" si="23"/>
        <v>0</v>
      </c>
      <c r="CO13" s="10">
        <f t="shared" si="24"/>
        <v>0</v>
      </c>
      <c r="CP13" s="36"/>
      <c r="CQ13" s="36"/>
      <c r="CR13" s="10">
        <f t="shared" si="25"/>
        <v>0</v>
      </c>
      <c r="CS13" s="36"/>
      <c r="CT13" s="190"/>
      <c r="CU13" s="20">
        <f t="shared" si="26"/>
        <v>0</v>
      </c>
      <c r="CV13" s="36"/>
      <c r="CW13" s="36"/>
      <c r="CX13" s="3" t="s">
        <v>532</v>
      </c>
      <c r="CY13" s="311">
        <f t="shared" si="56"/>
        <v>34</v>
      </c>
      <c r="CZ13" s="10">
        <f t="shared" si="56"/>
        <v>20</v>
      </c>
      <c r="DA13" s="10">
        <f t="shared" si="56"/>
        <v>14</v>
      </c>
      <c r="DB13" s="10">
        <f t="shared" si="57"/>
        <v>0</v>
      </c>
      <c r="DC13" s="36"/>
      <c r="DD13" s="36"/>
      <c r="DE13" s="10">
        <f t="shared" si="58"/>
        <v>34</v>
      </c>
      <c r="DF13" s="36">
        <v>20</v>
      </c>
      <c r="DG13" s="190">
        <v>14</v>
      </c>
      <c r="DH13" s="308">
        <f t="shared" si="59"/>
        <v>34</v>
      </c>
      <c r="DI13" s="36">
        <v>34</v>
      </c>
      <c r="DJ13" s="36"/>
      <c r="DK13" s="36"/>
      <c r="DL13" s="36"/>
      <c r="DM13" s="36"/>
      <c r="DN13" s="11"/>
      <c r="DO13" s="3" t="s">
        <v>532</v>
      </c>
      <c r="DP13" s="96">
        <f t="shared" si="28"/>
        <v>0</v>
      </c>
      <c r="DQ13" s="10">
        <f t="shared" si="29"/>
        <v>0</v>
      </c>
      <c r="DR13" s="10">
        <f t="shared" si="30"/>
        <v>0</v>
      </c>
      <c r="DS13" s="10">
        <f t="shared" si="31"/>
        <v>0</v>
      </c>
      <c r="DT13" s="36"/>
      <c r="DU13" s="36"/>
      <c r="DV13" s="10">
        <f t="shared" si="32"/>
        <v>0</v>
      </c>
      <c r="DW13" s="36"/>
      <c r="DX13" s="182"/>
      <c r="DY13" s="150">
        <f t="shared" si="33"/>
        <v>0</v>
      </c>
      <c r="DZ13" s="36"/>
      <c r="EA13" s="10">
        <f t="shared" si="60"/>
        <v>0</v>
      </c>
      <c r="EB13" s="36"/>
      <c r="EC13" s="182"/>
      <c r="ED13" s="36"/>
      <c r="EE13" s="183"/>
      <c r="EF13" s="36"/>
      <c r="EG13" s="3" t="s">
        <v>532</v>
      </c>
      <c r="EH13" s="535">
        <f t="shared" si="61"/>
        <v>0</v>
      </c>
      <c r="EI13" s="535"/>
      <c r="EJ13" s="535">
        <f t="shared" si="62"/>
        <v>0</v>
      </c>
      <c r="EK13" s="535"/>
      <c r="EL13" s="535">
        <f t="shared" si="63"/>
        <v>0</v>
      </c>
      <c r="EM13" s="535"/>
      <c r="EN13" s="535">
        <f t="shared" si="64"/>
        <v>0</v>
      </c>
      <c r="EO13" s="535"/>
      <c r="EP13" s="536"/>
      <c r="EQ13" s="536"/>
      <c r="ER13" s="209"/>
      <c r="ES13" s="535">
        <f t="shared" si="65"/>
        <v>0</v>
      </c>
      <c r="ET13" s="535"/>
      <c r="EU13" s="209"/>
      <c r="EV13" s="209"/>
      <c r="EW13" s="3" t="s">
        <v>532</v>
      </c>
      <c r="EX13" s="173">
        <f t="shared" si="66"/>
        <v>0</v>
      </c>
      <c r="EY13" s="173">
        <f t="shared" si="35"/>
        <v>0</v>
      </c>
      <c r="EZ13" s="173">
        <f t="shared" si="36"/>
        <v>0</v>
      </c>
      <c r="FA13" s="173">
        <f t="shared" si="37"/>
        <v>0</v>
      </c>
      <c r="FB13" s="210"/>
      <c r="FC13" s="210"/>
      <c r="FD13" s="173">
        <f t="shared" si="38"/>
        <v>0</v>
      </c>
      <c r="FE13" s="210"/>
      <c r="FF13" s="210"/>
      <c r="FG13" s="173">
        <f t="shared" si="39"/>
        <v>0</v>
      </c>
      <c r="FH13" s="210"/>
      <c r="FI13" s="210"/>
      <c r="FJ13" s="173">
        <f t="shared" si="67"/>
        <v>0</v>
      </c>
      <c r="FK13" s="210"/>
      <c r="FL13" s="210"/>
      <c r="FM13" s="210"/>
      <c r="FN13" s="3" t="s">
        <v>532</v>
      </c>
      <c r="FO13" s="174">
        <f t="shared" si="68"/>
        <v>0</v>
      </c>
      <c r="FP13" s="174">
        <f t="shared" si="40"/>
        <v>0</v>
      </c>
      <c r="FQ13" s="174">
        <f t="shared" si="41"/>
        <v>0</v>
      </c>
      <c r="FR13" s="174">
        <f t="shared" si="42"/>
        <v>0</v>
      </c>
      <c r="FS13" s="211"/>
      <c r="FT13" s="211"/>
      <c r="FU13" s="174">
        <f t="shared" si="43"/>
        <v>0</v>
      </c>
      <c r="FV13" s="211"/>
      <c r="FW13" s="211"/>
      <c r="FX13" s="174">
        <f t="shared" si="44"/>
        <v>0</v>
      </c>
      <c r="FY13" s="211"/>
      <c r="FZ13" s="211"/>
      <c r="GA13" s="174">
        <f t="shared" si="69"/>
        <v>0</v>
      </c>
      <c r="GB13" s="211"/>
      <c r="GC13" s="211"/>
      <c r="GD13" s="211"/>
      <c r="GE13" s="3" t="s">
        <v>532</v>
      </c>
      <c r="GF13" s="175">
        <f t="shared" si="45"/>
        <v>0</v>
      </c>
      <c r="GG13" s="175">
        <f t="shared" si="77"/>
        <v>0</v>
      </c>
      <c r="GH13" s="175">
        <f t="shared" si="78"/>
        <v>0</v>
      </c>
      <c r="GI13" s="175">
        <f t="shared" si="46"/>
        <v>0</v>
      </c>
      <c r="GJ13" s="212"/>
      <c r="GK13" s="212"/>
      <c r="GL13" s="175">
        <f t="shared" si="47"/>
        <v>0</v>
      </c>
      <c r="GM13" s="212"/>
      <c r="GN13" s="212"/>
      <c r="GO13" s="176">
        <f t="shared" si="70"/>
        <v>0</v>
      </c>
      <c r="GP13" s="213"/>
      <c r="GQ13" s="214"/>
      <c r="GR13" s="3" t="s">
        <v>532</v>
      </c>
      <c r="GS13" s="175">
        <f t="shared" si="71"/>
        <v>0</v>
      </c>
      <c r="GT13" s="175">
        <f t="shared" si="72"/>
        <v>0</v>
      </c>
      <c r="GU13" s="175">
        <f t="shared" si="73"/>
        <v>0</v>
      </c>
      <c r="GV13" s="175">
        <f t="shared" si="48"/>
        <v>0</v>
      </c>
      <c r="GW13" s="212"/>
      <c r="GX13" s="212"/>
      <c r="GY13" s="175">
        <f t="shared" si="49"/>
        <v>0</v>
      </c>
      <c r="GZ13" s="212"/>
      <c r="HA13" s="212"/>
      <c r="HB13" s="176">
        <f t="shared" si="74"/>
        <v>0</v>
      </c>
      <c r="HC13" s="213"/>
      <c r="HD13" s="214"/>
    </row>
    <row r="14" spans="1:212" s="30" customFormat="1" ht="38.450000000000003" customHeight="1">
      <c r="A14" s="3" t="s">
        <v>533</v>
      </c>
      <c r="B14" s="10">
        <f t="shared" si="0"/>
        <v>4694</v>
      </c>
      <c r="C14" s="10">
        <f t="shared" si="1"/>
        <v>2790</v>
      </c>
      <c r="D14" s="10">
        <f t="shared" si="2"/>
        <v>1904</v>
      </c>
      <c r="E14" s="10">
        <f t="shared" si="3"/>
        <v>1099</v>
      </c>
      <c r="F14" s="11">
        <v>537</v>
      </c>
      <c r="G14" s="11">
        <v>562</v>
      </c>
      <c r="H14" s="10">
        <f t="shared" si="4"/>
        <v>1489</v>
      </c>
      <c r="I14" s="11">
        <v>711</v>
      </c>
      <c r="J14" s="11">
        <v>778</v>
      </c>
      <c r="K14" s="10">
        <f t="shared" si="5"/>
        <v>2106</v>
      </c>
      <c r="L14" s="11">
        <v>1542</v>
      </c>
      <c r="M14" s="11">
        <v>564</v>
      </c>
      <c r="N14" s="3" t="s">
        <v>533</v>
      </c>
      <c r="O14" s="10">
        <f t="shared" si="50"/>
        <v>0</v>
      </c>
      <c r="P14" s="10">
        <f t="shared" si="51"/>
        <v>0</v>
      </c>
      <c r="Q14" s="10">
        <f t="shared" si="52"/>
        <v>0</v>
      </c>
      <c r="R14" s="10">
        <f t="shared" si="53"/>
        <v>0</v>
      </c>
      <c r="S14" s="11"/>
      <c r="T14" s="11"/>
      <c r="U14" s="10">
        <f t="shared" si="6"/>
        <v>0</v>
      </c>
      <c r="V14" s="11"/>
      <c r="W14" s="11"/>
      <c r="X14" s="10">
        <f t="shared" si="7"/>
        <v>0</v>
      </c>
      <c r="Y14" s="11"/>
      <c r="Z14" s="11"/>
      <c r="AA14" s="3" t="s">
        <v>533</v>
      </c>
      <c r="AB14" s="15">
        <f t="shared" si="8"/>
        <v>0</v>
      </c>
      <c r="AC14" s="540"/>
      <c r="AD14" s="541"/>
      <c r="AE14" s="540"/>
      <c r="AF14" s="541"/>
      <c r="AG14" s="540"/>
      <c r="AH14" s="541"/>
      <c r="AI14" s="542">
        <f t="shared" si="54"/>
        <v>0</v>
      </c>
      <c r="AJ14" s="543"/>
      <c r="AK14" s="17"/>
      <c r="AL14" s="11"/>
      <c r="AM14" s="17"/>
      <c r="AN14" s="10">
        <f t="shared" si="9"/>
        <v>0</v>
      </c>
      <c r="AO14" s="11"/>
      <c r="AP14" s="11"/>
      <c r="AQ14" s="3" t="s">
        <v>533</v>
      </c>
      <c r="AR14" s="542">
        <f t="shared" si="75"/>
        <v>0</v>
      </c>
      <c r="AS14" s="539"/>
      <c r="AT14" s="544"/>
      <c r="AU14" s="545"/>
      <c r="AV14" s="544"/>
      <c r="AW14" s="545"/>
      <c r="AX14" s="544"/>
      <c r="AY14" s="546"/>
      <c r="AZ14" s="538">
        <f t="shared" si="76"/>
        <v>0</v>
      </c>
      <c r="BA14" s="539"/>
      <c r="BB14" s="23"/>
      <c r="BC14" s="23"/>
      <c r="BD14" s="23"/>
      <c r="BE14" s="23"/>
      <c r="BF14" s="3" t="s">
        <v>533</v>
      </c>
      <c r="BG14" s="51">
        <f t="shared" si="10"/>
        <v>0</v>
      </c>
      <c r="BH14" s="51">
        <f t="shared" si="11"/>
        <v>0</v>
      </c>
      <c r="BI14" s="51">
        <f t="shared" si="12"/>
        <v>0</v>
      </c>
      <c r="BJ14" s="51">
        <f t="shared" si="79"/>
        <v>0</v>
      </c>
      <c r="BK14" s="53"/>
      <c r="BL14" s="53"/>
      <c r="BM14" s="51">
        <f t="shared" si="13"/>
        <v>0</v>
      </c>
      <c r="BN14" s="53"/>
      <c r="BO14" s="155"/>
      <c r="BP14" s="157">
        <f t="shared" si="55"/>
        <v>0</v>
      </c>
      <c r="BQ14" s="50"/>
      <c r="BR14" s="50"/>
      <c r="BS14" s="50"/>
      <c r="BT14" s="23"/>
      <c r="BU14" s="3" t="s">
        <v>533</v>
      </c>
      <c r="BV14" s="10">
        <f t="shared" si="15"/>
        <v>1587</v>
      </c>
      <c r="BW14" s="10">
        <f t="shared" si="16"/>
        <v>845</v>
      </c>
      <c r="BX14" s="10">
        <f t="shared" si="17"/>
        <v>742</v>
      </c>
      <c r="BY14" s="10">
        <f t="shared" si="18"/>
        <v>715</v>
      </c>
      <c r="BZ14" s="36">
        <v>481</v>
      </c>
      <c r="CA14" s="36">
        <v>234</v>
      </c>
      <c r="CB14" s="10">
        <f t="shared" si="19"/>
        <v>872</v>
      </c>
      <c r="CC14" s="36">
        <v>364</v>
      </c>
      <c r="CD14" s="182">
        <v>508</v>
      </c>
      <c r="CE14" s="149">
        <f t="shared" si="80"/>
        <v>7</v>
      </c>
      <c r="CF14" s="20">
        <f t="shared" si="20"/>
        <v>1587</v>
      </c>
      <c r="CG14" s="183"/>
      <c r="CH14" s="36"/>
      <c r="CI14" s="36">
        <v>7</v>
      </c>
      <c r="CJ14" s="36">
        <v>1587</v>
      </c>
      <c r="CK14" s="3" t="s">
        <v>533</v>
      </c>
      <c r="CL14" s="10">
        <f t="shared" si="21"/>
        <v>0</v>
      </c>
      <c r="CM14" s="10">
        <f t="shared" si="22"/>
        <v>0</v>
      </c>
      <c r="CN14" s="10">
        <f t="shared" si="23"/>
        <v>0</v>
      </c>
      <c r="CO14" s="10">
        <f t="shared" si="24"/>
        <v>0</v>
      </c>
      <c r="CP14" s="36"/>
      <c r="CQ14" s="36"/>
      <c r="CR14" s="10">
        <f t="shared" si="25"/>
        <v>0</v>
      </c>
      <c r="CS14" s="36"/>
      <c r="CT14" s="190"/>
      <c r="CU14" s="20">
        <f t="shared" si="26"/>
        <v>0</v>
      </c>
      <c r="CV14" s="36"/>
      <c r="CW14" s="36"/>
      <c r="CX14" s="3" t="s">
        <v>533</v>
      </c>
      <c r="CY14" s="10">
        <f t="shared" si="56"/>
        <v>0</v>
      </c>
      <c r="CZ14" s="10">
        <f t="shared" si="56"/>
        <v>0</v>
      </c>
      <c r="DA14" s="10">
        <f t="shared" si="56"/>
        <v>0</v>
      </c>
      <c r="DB14" s="10">
        <f t="shared" si="57"/>
        <v>0</v>
      </c>
      <c r="DC14" s="36"/>
      <c r="DD14" s="36"/>
      <c r="DE14" s="10">
        <f t="shared" si="58"/>
        <v>0</v>
      </c>
      <c r="DF14" s="36"/>
      <c r="DG14" s="190"/>
      <c r="DH14" s="20">
        <f t="shared" si="59"/>
        <v>0</v>
      </c>
      <c r="DI14" s="36"/>
      <c r="DJ14" s="36"/>
      <c r="DK14" s="36"/>
      <c r="DL14" s="36"/>
      <c r="DM14" s="36"/>
      <c r="DN14" s="11"/>
      <c r="DO14" s="3" t="s">
        <v>533</v>
      </c>
      <c r="DP14" s="10">
        <f t="shared" si="28"/>
        <v>0</v>
      </c>
      <c r="DQ14" s="10">
        <f t="shared" si="29"/>
        <v>0</v>
      </c>
      <c r="DR14" s="10">
        <f t="shared" si="30"/>
        <v>0</v>
      </c>
      <c r="DS14" s="10">
        <f t="shared" si="31"/>
        <v>0</v>
      </c>
      <c r="DT14" s="36"/>
      <c r="DU14" s="36"/>
      <c r="DV14" s="10">
        <f t="shared" si="32"/>
        <v>0</v>
      </c>
      <c r="DW14" s="36"/>
      <c r="DX14" s="182"/>
      <c r="DY14" s="149">
        <f t="shared" si="33"/>
        <v>0</v>
      </c>
      <c r="DZ14" s="36"/>
      <c r="EA14" s="10">
        <f t="shared" si="60"/>
        <v>0</v>
      </c>
      <c r="EB14" s="36"/>
      <c r="EC14" s="182"/>
      <c r="ED14" s="36"/>
      <c r="EE14" s="183"/>
      <c r="EF14" s="36"/>
      <c r="EG14" s="3" t="s">
        <v>533</v>
      </c>
      <c r="EH14" s="535">
        <f t="shared" si="61"/>
        <v>0</v>
      </c>
      <c r="EI14" s="535"/>
      <c r="EJ14" s="535">
        <f t="shared" si="62"/>
        <v>0</v>
      </c>
      <c r="EK14" s="535"/>
      <c r="EL14" s="535">
        <f t="shared" si="63"/>
        <v>0</v>
      </c>
      <c r="EM14" s="535"/>
      <c r="EN14" s="535">
        <f t="shared" si="64"/>
        <v>0</v>
      </c>
      <c r="EO14" s="535"/>
      <c r="EP14" s="536"/>
      <c r="EQ14" s="536"/>
      <c r="ER14" s="209"/>
      <c r="ES14" s="535">
        <f t="shared" si="65"/>
        <v>0</v>
      </c>
      <c r="ET14" s="535"/>
      <c r="EU14" s="209"/>
      <c r="EV14" s="209"/>
      <c r="EW14" s="3" t="s">
        <v>533</v>
      </c>
      <c r="EX14" s="173">
        <f t="shared" si="66"/>
        <v>0</v>
      </c>
      <c r="EY14" s="173">
        <f t="shared" si="35"/>
        <v>0</v>
      </c>
      <c r="EZ14" s="173">
        <f t="shared" si="36"/>
        <v>0</v>
      </c>
      <c r="FA14" s="173">
        <f t="shared" si="37"/>
        <v>0</v>
      </c>
      <c r="FB14" s="210"/>
      <c r="FC14" s="210"/>
      <c r="FD14" s="173">
        <f t="shared" si="38"/>
        <v>0</v>
      </c>
      <c r="FE14" s="210"/>
      <c r="FF14" s="210"/>
      <c r="FG14" s="173">
        <f t="shared" si="39"/>
        <v>0</v>
      </c>
      <c r="FH14" s="210"/>
      <c r="FI14" s="210"/>
      <c r="FJ14" s="173">
        <f t="shared" si="67"/>
        <v>0</v>
      </c>
      <c r="FK14" s="210"/>
      <c r="FL14" s="210"/>
      <c r="FM14" s="210"/>
      <c r="FN14" s="3" t="s">
        <v>533</v>
      </c>
      <c r="FO14" s="174">
        <f t="shared" si="68"/>
        <v>0</v>
      </c>
      <c r="FP14" s="174">
        <f t="shared" si="40"/>
        <v>0</v>
      </c>
      <c r="FQ14" s="174">
        <f t="shared" si="41"/>
        <v>0</v>
      </c>
      <c r="FR14" s="174">
        <f t="shared" si="42"/>
        <v>0</v>
      </c>
      <c r="FS14" s="211"/>
      <c r="FT14" s="211"/>
      <c r="FU14" s="174">
        <f t="shared" si="43"/>
        <v>0</v>
      </c>
      <c r="FV14" s="211"/>
      <c r="FW14" s="211"/>
      <c r="FX14" s="174">
        <f t="shared" si="44"/>
        <v>0</v>
      </c>
      <c r="FY14" s="211"/>
      <c r="FZ14" s="211"/>
      <c r="GA14" s="174">
        <f t="shared" si="69"/>
        <v>0</v>
      </c>
      <c r="GB14" s="211"/>
      <c r="GC14" s="211"/>
      <c r="GD14" s="211"/>
      <c r="GE14" s="3" t="s">
        <v>533</v>
      </c>
      <c r="GF14" s="175">
        <f t="shared" si="45"/>
        <v>0</v>
      </c>
      <c r="GG14" s="175">
        <f t="shared" si="77"/>
        <v>0</v>
      </c>
      <c r="GH14" s="175">
        <f t="shared" si="78"/>
        <v>0</v>
      </c>
      <c r="GI14" s="175">
        <f t="shared" si="46"/>
        <v>0</v>
      </c>
      <c r="GJ14" s="212"/>
      <c r="GK14" s="212"/>
      <c r="GL14" s="175">
        <f t="shared" si="47"/>
        <v>0</v>
      </c>
      <c r="GM14" s="212"/>
      <c r="GN14" s="212"/>
      <c r="GO14" s="176">
        <f t="shared" si="70"/>
        <v>0</v>
      </c>
      <c r="GP14" s="213"/>
      <c r="GQ14" s="214"/>
      <c r="GR14" s="3" t="s">
        <v>533</v>
      </c>
      <c r="GS14" s="175">
        <f t="shared" si="71"/>
        <v>0</v>
      </c>
      <c r="GT14" s="175">
        <f t="shared" si="72"/>
        <v>0</v>
      </c>
      <c r="GU14" s="175">
        <f t="shared" si="73"/>
        <v>0</v>
      </c>
      <c r="GV14" s="175">
        <f t="shared" si="48"/>
        <v>0</v>
      </c>
      <c r="GW14" s="212"/>
      <c r="GX14" s="212"/>
      <c r="GY14" s="175">
        <f t="shared" si="49"/>
        <v>0</v>
      </c>
      <c r="GZ14" s="212"/>
      <c r="HA14" s="212"/>
      <c r="HB14" s="176">
        <f t="shared" si="74"/>
        <v>0</v>
      </c>
      <c r="HC14" s="213"/>
      <c r="HD14" s="214"/>
    </row>
    <row r="15" spans="1:212" s="30" customFormat="1" ht="38.450000000000003" customHeight="1">
      <c r="A15" s="3" t="s">
        <v>534</v>
      </c>
      <c r="B15" s="10">
        <f t="shared" si="0"/>
        <v>1013</v>
      </c>
      <c r="C15" s="10">
        <f t="shared" si="1"/>
        <v>730</v>
      </c>
      <c r="D15" s="10">
        <f t="shared" si="2"/>
        <v>283</v>
      </c>
      <c r="E15" s="10">
        <f t="shared" si="3"/>
        <v>350</v>
      </c>
      <c r="F15" s="11">
        <v>250</v>
      </c>
      <c r="G15" s="11">
        <v>100</v>
      </c>
      <c r="H15" s="10">
        <f t="shared" si="4"/>
        <v>420</v>
      </c>
      <c r="I15" s="11">
        <v>300</v>
      </c>
      <c r="J15" s="11">
        <v>120</v>
      </c>
      <c r="K15" s="10">
        <f t="shared" si="5"/>
        <v>243</v>
      </c>
      <c r="L15" s="11">
        <v>180</v>
      </c>
      <c r="M15" s="11">
        <v>63</v>
      </c>
      <c r="N15" s="3" t="s">
        <v>534</v>
      </c>
      <c r="O15" s="10">
        <f t="shared" si="50"/>
        <v>0</v>
      </c>
      <c r="P15" s="10">
        <f t="shared" si="51"/>
        <v>0</v>
      </c>
      <c r="Q15" s="10">
        <f t="shared" si="52"/>
        <v>0</v>
      </c>
      <c r="R15" s="10">
        <f t="shared" si="53"/>
        <v>0</v>
      </c>
      <c r="S15" s="11"/>
      <c r="T15" s="11"/>
      <c r="U15" s="10">
        <f t="shared" si="6"/>
        <v>0</v>
      </c>
      <c r="V15" s="11"/>
      <c r="W15" s="11"/>
      <c r="X15" s="10">
        <f t="shared" si="7"/>
        <v>0</v>
      </c>
      <c r="Y15" s="11"/>
      <c r="Z15" s="11"/>
      <c r="AA15" s="3" t="s">
        <v>534</v>
      </c>
      <c r="AB15" s="15">
        <f t="shared" si="8"/>
        <v>1664</v>
      </c>
      <c r="AC15" s="540"/>
      <c r="AD15" s="541"/>
      <c r="AE15" s="540">
        <v>550</v>
      </c>
      <c r="AF15" s="541"/>
      <c r="AG15" s="540">
        <v>703</v>
      </c>
      <c r="AH15" s="541"/>
      <c r="AI15" s="542">
        <f t="shared" si="54"/>
        <v>0</v>
      </c>
      <c r="AJ15" s="543"/>
      <c r="AK15" s="17"/>
      <c r="AL15" s="11"/>
      <c r="AM15" s="17"/>
      <c r="AN15" s="10">
        <f t="shared" si="9"/>
        <v>411</v>
      </c>
      <c r="AO15" s="11">
        <v>409</v>
      </c>
      <c r="AP15" s="11">
        <v>2</v>
      </c>
      <c r="AQ15" s="3" t="s">
        <v>534</v>
      </c>
      <c r="AR15" s="542">
        <f t="shared" si="75"/>
        <v>117500</v>
      </c>
      <c r="AS15" s="543"/>
      <c r="AT15" s="544">
        <v>47000</v>
      </c>
      <c r="AU15" s="545"/>
      <c r="AV15" s="544">
        <v>70500</v>
      </c>
      <c r="AW15" s="545"/>
      <c r="AX15" s="544"/>
      <c r="AY15" s="546"/>
      <c r="AZ15" s="538">
        <f t="shared" si="76"/>
        <v>117500</v>
      </c>
      <c r="BA15" s="543"/>
      <c r="BB15" s="23"/>
      <c r="BC15" s="23"/>
      <c r="BD15" s="23">
        <v>117500</v>
      </c>
      <c r="BE15" s="23"/>
      <c r="BF15" s="3" t="s">
        <v>534</v>
      </c>
      <c r="BG15" s="51">
        <f t="shared" si="10"/>
        <v>0</v>
      </c>
      <c r="BH15" s="51">
        <f t="shared" si="11"/>
        <v>0</v>
      </c>
      <c r="BI15" s="51">
        <f t="shared" si="12"/>
        <v>0</v>
      </c>
      <c r="BJ15" s="51">
        <f t="shared" si="79"/>
        <v>0</v>
      </c>
      <c r="BK15" s="53"/>
      <c r="BL15" s="53"/>
      <c r="BM15" s="51">
        <f t="shared" si="13"/>
        <v>0</v>
      </c>
      <c r="BN15" s="53"/>
      <c r="BO15" s="155"/>
      <c r="BP15" s="157">
        <f t="shared" si="55"/>
        <v>0</v>
      </c>
      <c r="BQ15" s="50"/>
      <c r="BR15" s="50"/>
      <c r="BS15" s="50"/>
      <c r="BT15" s="23"/>
      <c r="BU15" s="3" t="s">
        <v>534</v>
      </c>
      <c r="BV15" s="10">
        <f t="shared" si="15"/>
        <v>103</v>
      </c>
      <c r="BW15" s="10">
        <f t="shared" si="16"/>
        <v>55</v>
      </c>
      <c r="BX15" s="10">
        <f t="shared" si="17"/>
        <v>48</v>
      </c>
      <c r="BY15" s="10">
        <f t="shared" si="18"/>
        <v>23</v>
      </c>
      <c r="BZ15" s="36">
        <v>10</v>
      </c>
      <c r="CA15" s="36">
        <v>13</v>
      </c>
      <c r="CB15" s="10">
        <f t="shared" si="19"/>
        <v>80</v>
      </c>
      <c r="CC15" s="36">
        <v>45</v>
      </c>
      <c r="CD15" s="182">
        <v>35</v>
      </c>
      <c r="CE15" s="149">
        <f t="shared" si="80"/>
        <v>13</v>
      </c>
      <c r="CF15" s="219">
        <f t="shared" si="20"/>
        <v>103</v>
      </c>
      <c r="CG15" s="183"/>
      <c r="CH15" s="36"/>
      <c r="CI15" s="36">
        <v>13</v>
      </c>
      <c r="CJ15" s="36">
        <v>103</v>
      </c>
      <c r="CK15" s="3" t="s">
        <v>534</v>
      </c>
      <c r="CL15" s="10">
        <f t="shared" si="21"/>
        <v>0</v>
      </c>
      <c r="CM15" s="10">
        <f t="shared" si="22"/>
        <v>0</v>
      </c>
      <c r="CN15" s="10">
        <f t="shared" si="23"/>
        <v>0</v>
      </c>
      <c r="CO15" s="10">
        <f t="shared" si="24"/>
        <v>0</v>
      </c>
      <c r="CP15" s="36"/>
      <c r="CQ15" s="36"/>
      <c r="CR15" s="10">
        <f t="shared" si="25"/>
        <v>0</v>
      </c>
      <c r="CS15" s="36"/>
      <c r="CT15" s="190"/>
      <c r="CU15" s="20">
        <f t="shared" si="26"/>
        <v>0</v>
      </c>
      <c r="CV15" s="36"/>
      <c r="CW15" s="36"/>
      <c r="CX15" s="3" t="s">
        <v>534</v>
      </c>
      <c r="CY15" s="311">
        <f t="shared" si="56"/>
        <v>0</v>
      </c>
      <c r="CZ15" s="10">
        <f t="shared" si="56"/>
        <v>0</v>
      </c>
      <c r="DA15" s="10">
        <f t="shared" si="56"/>
        <v>0</v>
      </c>
      <c r="DB15" s="10">
        <f t="shared" si="57"/>
        <v>0</v>
      </c>
      <c r="DC15" s="36"/>
      <c r="DD15" s="36"/>
      <c r="DE15" s="10">
        <f t="shared" si="58"/>
        <v>0</v>
      </c>
      <c r="DF15" s="36"/>
      <c r="DG15" s="190"/>
      <c r="DH15" s="308">
        <f t="shared" si="59"/>
        <v>0</v>
      </c>
      <c r="DI15" s="36"/>
      <c r="DJ15" s="36"/>
      <c r="DK15" s="36"/>
      <c r="DL15" s="36"/>
      <c r="DM15" s="36"/>
      <c r="DN15" s="11"/>
      <c r="DO15" s="3" t="s">
        <v>534</v>
      </c>
      <c r="DP15" s="10">
        <f t="shared" si="28"/>
        <v>21</v>
      </c>
      <c r="DQ15" s="10">
        <f t="shared" si="29"/>
        <v>21</v>
      </c>
      <c r="DR15" s="10">
        <f t="shared" si="30"/>
        <v>0</v>
      </c>
      <c r="DS15" s="10">
        <f t="shared" si="31"/>
        <v>0</v>
      </c>
      <c r="DT15" s="36"/>
      <c r="DU15" s="36"/>
      <c r="DV15" s="10">
        <f t="shared" si="32"/>
        <v>21</v>
      </c>
      <c r="DW15" s="36">
        <v>21</v>
      </c>
      <c r="DX15" s="182"/>
      <c r="DY15" s="149">
        <f t="shared" si="33"/>
        <v>21</v>
      </c>
      <c r="DZ15" s="36"/>
      <c r="EA15" s="10">
        <f t="shared" si="60"/>
        <v>0</v>
      </c>
      <c r="EB15" s="36"/>
      <c r="EC15" s="182"/>
      <c r="ED15" s="36"/>
      <c r="EE15" s="183">
        <v>21</v>
      </c>
      <c r="EF15" s="36"/>
      <c r="EG15" s="3" t="s">
        <v>534</v>
      </c>
      <c r="EH15" s="535">
        <f t="shared" si="61"/>
        <v>0</v>
      </c>
      <c r="EI15" s="535"/>
      <c r="EJ15" s="535">
        <f t="shared" si="62"/>
        <v>0</v>
      </c>
      <c r="EK15" s="535"/>
      <c r="EL15" s="535">
        <f t="shared" si="63"/>
        <v>0</v>
      </c>
      <c r="EM15" s="535"/>
      <c r="EN15" s="535">
        <f t="shared" si="64"/>
        <v>0</v>
      </c>
      <c r="EO15" s="535"/>
      <c r="EP15" s="536"/>
      <c r="EQ15" s="536"/>
      <c r="ER15" s="209"/>
      <c r="ES15" s="535">
        <f t="shared" si="65"/>
        <v>0</v>
      </c>
      <c r="ET15" s="535"/>
      <c r="EU15" s="209"/>
      <c r="EV15" s="209"/>
      <c r="EW15" s="3" t="s">
        <v>534</v>
      </c>
      <c r="EX15" s="173">
        <f t="shared" si="66"/>
        <v>0</v>
      </c>
      <c r="EY15" s="173">
        <f t="shared" si="35"/>
        <v>0</v>
      </c>
      <c r="EZ15" s="173">
        <f t="shared" si="36"/>
        <v>0</v>
      </c>
      <c r="FA15" s="173">
        <f t="shared" si="37"/>
        <v>0</v>
      </c>
      <c r="FB15" s="210"/>
      <c r="FC15" s="210"/>
      <c r="FD15" s="173">
        <f t="shared" si="38"/>
        <v>0</v>
      </c>
      <c r="FE15" s="210"/>
      <c r="FF15" s="210"/>
      <c r="FG15" s="173">
        <f t="shared" si="39"/>
        <v>0</v>
      </c>
      <c r="FH15" s="210"/>
      <c r="FI15" s="210"/>
      <c r="FJ15" s="173">
        <f t="shared" si="67"/>
        <v>0</v>
      </c>
      <c r="FK15" s="210"/>
      <c r="FL15" s="210"/>
      <c r="FM15" s="210"/>
      <c r="FN15" s="3" t="s">
        <v>534</v>
      </c>
      <c r="FO15" s="174">
        <f t="shared" si="68"/>
        <v>0</v>
      </c>
      <c r="FP15" s="174">
        <f t="shared" si="40"/>
        <v>0</v>
      </c>
      <c r="FQ15" s="174">
        <f t="shared" si="41"/>
        <v>0</v>
      </c>
      <c r="FR15" s="174">
        <f t="shared" si="42"/>
        <v>0</v>
      </c>
      <c r="FS15" s="211"/>
      <c r="FT15" s="211"/>
      <c r="FU15" s="174">
        <f t="shared" si="43"/>
        <v>0</v>
      </c>
      <c r="FV15" s="211"/>
      <c r="FW15" s="211"/>
      <c r="FX15" s="174">
        <f t="shared" si="44"/>
        <v>0</v>
      </c>
      <c r="FY15" s="211"/>
      <c r="FZ15" s="211"/>
      <c r="GA15" s="174">
        <f t="shared" si="69"/>
        <v>0</v>
      </c>
      <c r="GB15" s="211"/>
      <c r="GC15" s="211"/>
      <c r="GD15" s="211"/>
      <c r="GE15" s="3" t="s">
        <v>534</v>
      </c>
      <c r="GF15" s="175">
        <f t="shared" si="45"/>
        <v>0</v>
      </c>
      <c r="GG15" s="175">
        <f t="shared" si="77"/>
        <v>0</v>
      </c>
      <c r="GH15" s="175">
        <f t="shared" si="78"/>
        <v>0</v>
      </c>
      <c r="GI15" s="175">
        <f t="shared" si="46"/>
        <v>0</v>
      </c>
      <c r="GJ15" s="212"/>
      <c r="GK15" s="212"/>
      <c r="GL15" s="175">
        <f t="shared" si="47"/>
        <v>0</v>
      </c>
      <c r="GM15" s="212"/>
      <c r="GN15" s="212"/>
      <c r="GO15" s="176">
        <f t="shared" si="70"/>
        <v>0</v>
      </c>
      <c r="GP15" s="213"/>
      <c r="GQ15" s="214"/>
      <c r="GR15" s="3" t="s">
        <v>534</v>
      </c>
      <c r="GS15" s="175">
        <f t="shared" si="71"/>
        <v>0</v>
      </c>
      <c r="GT15" s="175">
        <f t="shared" si="72"/>
        <v>0</v>
      </c>
      <c r="GU15" s="175">
        <f t="shared" si="73"/>
        <v>0</v>
      </c>
      <c r="GV15" s="175">
        <f t="shared" si="48"/>
        <v>0</v>
      </c>
      <c r="GW15" s="212"/>
      <c r="GX15" s="212"/>
      <c r="GY15" s="175">
        <f t="shared" si="49"/>
        <v>0</v>
      </c>
      <c r="GZ15" s="212"/>
      <c r="HA15" s="212"/>
      <c r="HB15" s="176">
        <f t="shared" si="74"/>
        <v>0</v>
      </c>
      <c r="HC15" s="213"/>
      <c r="HD15" s="214"/>
    </row>
    <row r="16" spans="1:212" s="30" customFormat="1" ht="38.450000000000003" customHeight="1">
      <c r="A16" s="3" t="s">
        <v>535</v>
      </c>
      <c r="B16" s="10">
        <f t="shared" si="0"/>
        <v>8349</v>
      </c>
      <c r="C16" s="10">
        <f t="shared" si="1"/>
        <v>7095</v>
      </c>
      <c r="D16" s="10">
        <f t="shared" si="2"/>
        <v>1254</v>
      </c>
      <c r="E16" s="10">
        <f t="shared" si="3"/>
        <v>1997</v>
      </c>
      <c r="F16" s="11">
        <v>1233</v>
      </c>
      <c r="G16" s="11">
        <v>764</v>
      </c>
      <c r="H16" s="10">
        <f t="shared" si="4"/>
        <v>2168</v>
      </c>
      <c r="I16" s="11">
        <v>1888</v>
      </c>
      <c r="J16" s="11">
        <v>280</v>
      </c>
      <c r="K16" s="10">
        <f t="shared" si="5"/>
        <v>4184</v>
      </c>
      <c r="L16" s="11">
        <v>3974</v>
      </c>
      <c r="M16" s="11">
        <v>210</v>
      </c>
      <c r="N16" s="3" t="s">
        <v>535</v>
      </c>
      <c r="O16" s="10">
        <f t="shared" si="50"/>
        <v>0</v>
      </c>
      <c r="P16" s="10">
        <f t="shared" si="51"/>
        <v>0</v>
      </c>
      <c r="Q16" s="10">
        <f t="shared" si="52"/>
        <v>0</v>
      </c>
      <c r="R16" s="10">
        <f t="shared" si="53"/>
        <v>0</v>
      </c>
      <c r="S16" s="11"/>
      <c r="T16" s="11"/>
      <c r="U16" s="10">
        <f t="shared" si="6"/>
        <v>0</v>
      </c>
      <c r="V16" s="11"/>
      <c r="W16" s="11"/>
      <c r="X16" s="10">
        <f t="shared" si="7"/>
        <v>0</v>
      </c>
      <c r="Y16" s="11"/>
      <c r="Z16" s="11"/>
      <c r="AA16" s="3" t="s">
        <v>535</v>
      </c>
      <c r="AB16" s="15">
        <f t="shared" si="8"/>
        <v>4580</v>
      </c>
      <c r="AC16" s="540"/>
      <c r="AD16" s="541"/>
      <c r="AE16" s="540"/>
      <c r="AF16" s="541"/>
      <c r="AG16" s="540"/>
      <c r="AH16" s="541"/>
      <c r="AI16" s="542">
        <f t="shared" si="54"/>
        <v>4580</v>
      </c>
      <c r="AJ16" s="543"/>
      <c r="AK16" s="17">
        <v>2499</v>
      </c>
      <c r="AL16" s="11">
        <v>2081</v>
      </c>
      <c r="AM16" s="17">
        <v>399</v>
      </c>
      <c r="AN16" s="10">
        <f t="shared" si="9"/>
        <v>0</v>
      </c>
      <c r="AO16" s="11"/>
      <c r="AP16" s="11"/>
      <c r="AQ16" s="3" t="s">
        <v>535</v>
      </c>
      <c r="AR16" s="542">
        <f t="shared" si="75"/>
        <v>96300</v>
      </c>
      <c r="AS16" s="543"/>
      <c r="AT16" s="544">
        <v>96300</v>
      </c>
      <c r="AU16" s="545"/>
      <c r="AV16" s="544"/>
      <c r="AW16" s="545"/>
      <c r="AX16" s="544"/>
      <c r="AY16" s="546"/>
      <c r="AZ16" s="538">
        <f t="shared" si="76"/>
        <v>96300</v>
      </c>
      <c r="BA16" s="543"/>
      <c r="BB16" s="23"/>
      <c r="BC16" s="23"/>
      <c r="BD16" s="23">
        <v>96300</v>
      </c>
      <c r="BE16" s="23"/>
      <c r="BF16" s="3" t="s">
        <v>535</v>
      </c>
      <c r="BG16" s="51">
        <f t="shared" si="10"/>
        <v>0</v>
      </c>
      <c r="BH16" s="51">
        <f t="shared" si="11"/>
        <v>0</v>
      </c>
      <c r="BI16" s="51">
        <f t="shared" si="12"/>
        <v>0</v>
      </c>
      <c r="BJ16" s="51">
        <f t="shared" si="79"/>
        <v>0</v>
      </c>
      <c r="BK16" s="53"/>
      <c r="BL16" s="53"/>
      <c r="BM16" s="51">
        <f t="shared" si="13"/>
        <v>0</v>
      </c>
      <c r="BN16" s="53"/>
      <c r="BO16" s="155"/>
      <c r="BP16" s="157">
        <f t="shared" si="55"/>
        <v>0</v>
      </c>
      <c r="BQ16" s="50"/>
      <c r="BR16" s="50"/>
      <c r="BS16" s="50"/>
      <c r="BT16" s="23"/>
      <c r="BU16" s="3" t="s">
        <v>535</v>
      </c>
      <c r="BV16" s="96">
        <f t="shared" si="15"/>
        <v>5046</v>
      </c>
      <c r="BW16" s="10">
        <f t="shared" si="16"/>
        <v>2828</v>
      </c>
      <c r="BX16" s="10">
        <f t="shared" si="17"/>
        <v>2218</v>
      </c>
      <c r="BY16" s="10">
        <f t="shared" si="18"/>
        <v>2346</v>
      </c>
      <c r="BZ16" s="36">
        <v>1273</v>
      </c>
      <c r="CA16" s="36">
        <v>1073</v>
      </c>
      <c r="CB16" s="10">
        <f t="shared" si="19"/>
        <v>2700</v>
      </c>
      <c r="CC16" s="36">
        <v>1555</v>
      </c>
      <c r="CD16" s="182">
        <v>1145</v>
      </c>
      <c r="CE16" s="225">
        <f t="shared" si="80"/>
        <v>32</v>
      </c>
      <c r="CF16" s="219">
        <f t="shared" si="20"/>
        <v>5046</v>
      </c>
      <c r="CG16" s="183"/>
      <c r="CH16" s="36"/>
      <c r="CI16" s="36">
        <v>32</v>
      </c>
      <c r="CJ16" s="36">
        <v>5046</v>
      </c>
      <c r="CK16" s="3" t="s">
        <v>535</v>
      </c>
      <c r="CL16" s="10">
        <f t="shared" si="21"/>
        <v>0</v>
      </c>
      <c r="CM16" s="10">
        <f t="shared" si="22"/>
        <v>0</v>
      </c>
      <c r="CN16" s="10">
        <f t="shared" si="23"/>
        <v>0</v>
      </c>
      <c r="CO16" s="10">
        <f t="shared" si="24"/>
        <v>0</v>
      </c>
      <c r="CP16" s="36"/>
      <c r="CQ16" s="36"/>
      <c r="CR16" s="10">
        <f t="shared" si="25"/>
        <v>0</v>
      </c>
      <c r="CS16" s="11"/>
      <c r="CT16" s="21"/>
      <c r="CU16" s="20">
        <f t="shared" si="26"/>
        <v>0</v>
      </c>
      <c r="CV16" s="11"/>
      <c r="CW16" s="11"/>
      <c r="CX16" s="3" t="s">
        <v>535</v>
      </c>
      <c r="CY16" s="10">
        <f t="shared" si="56"/>
        <v>0</v>
      </c>
      <c r="CZ16" s="10">
        <f t="shared" si="56"/>
        <v>0</v>
      </c>
      <c r="DA16" s="10">
        <f t="shared" si="56"/>
        <v>0</v>
      </c>
      <c r="DB16" s="10">
        <f t="shared" si="57"/>
        <v>0</v>
      </c>
      <c r="DC16" s="36"/>
      <c r="DD16" s="36"/>
      <c r="DE16" s="10">
        <f t="shared" si="58"/>
        <v>0</v>
      </c>
      <c r="DF16" s="36"/>
      <c r="DG16" s="190"/>
      <c r="DH16" s="20">
        <f t="shared" si="59"/>
        <v>0</v>
      </c>
      <c r="DI16" s="36"/>
      <c r="DJ16" s="36"/>
      <c r="DK16" s="36"/>
      <c r="DL16" s="36"/>
      <c r="DM16" s="36"/>
      <c r="DN16" s="11"/>
      <c r="DO16" s="3" t="s">
        <v>535</v>
      </c>
      <c r="DP16" s="10">
        <f t="shared" si="28"/>
        <v>0</v>
      </c>
      <c r="DQ16" s="10">
        <f t="shared" si="29"/>
        <v>0</v>
      </c>
      <c r="DR16" s="10">
        <f t="shared" si="30"/>
        <v>0</v>
      </c>
      <c r="DS16" s="10">
        <f t="shared" si="31"/>
        <v>0</v>
      </c>
      <c r="DT16" s="36"/>
      <c r="DU16" s="36"/>
      <c r="DV16" s="10">
        <f t="shared" si="32"/>
        <v>0</v>
      </c>
      <c r="DW16" s="36"/>
      <c r="DX16" s="182"/>
      <c r="DY16" s="149">
        <f t="shared" si="33"/>
        <v>0</v>
      </c>
      <c r="DZ16" s="36"/>
      <c r="EA16" s="10">
        <f t="shared" si="60"/>
        <v>0</v>
      </c>
      <c r="EB16" s="36"/>
      <c r="EC16" s="182"/>
      <c r="ED16" s="36"/>
      <c r="EE16" s="183"/>
      <c r="EF16" s="36"/>
      <c r="EG16" s="3" t="s">
        <v>535</v>
      </c>
      <c r="EH16" s="535">
        <f t="shared" si="61"/>
        <v>0</v>
      </c>
      <c r="EI16" s="535"/>
      <c r="EJ16" s="535">
        <f t="shared" si="62"/>
        <v>0</v>
      </c>
      <c r="EK16" s="535"/>
      <c r="EL16" s="535">
        <f t="shared" si="63"/>
        <v>0</v>
      </c>
      <c r="EM16" s="535"/>
      <c r="EN16" s="535">
        <f t="shared" si="64"/>
        <v>0</v>
      </c>
      <c r="EO16" s="535"/>
      <c r="EP16" s="536"/>
      <c r="EQ16" s="536"/>
      <c r="ER16" s="209"/>
      <c r="ES16" s="535">
        <f t="shared" si="65"/>
        <v>0</v>
      </c>
      <c r="ET16" s="535"/>
      <c r="EU16" s="209"/>
      <c r="EV16" s="209"/>
      <c r="EW16" s="3" t="s">
        <v>535</v>
      </c>
      <c r="EX16" s="173">
        <f t="shared" si="66"/>
        <v>2</v>
      </c>
      <c r="EY16" s="173">
        <f t="shared" si="35"/>
        <v>1</v>
      </c>
      <c r="EZ16" s="173">
        <f t="shared" si="36"/>
        <v>1</v>
      </c>
      <c r="FA16" s="173">
        <f t="shared" si="37"/>
        <v>0</v>
      </c>
      <c r="FB16" s="210"/>
      <c r="FC16" s="210"/>
      <c r="FD16" s="173">
        <f t="shared" si="38"/>
        <v>2</v>
      </c>
      <c r="FE16" s="210">
        <v>1</v>
      </c>
      <c r="FF16" s="210">
        <v>1</v>
      </c>
      <c r="FG16" s="173">
        <f t="shared" si="39"/>
        <v>0</v>
      </c>
      <c r="FH16" s="210"/>
      <c r="FI16" s="210"/>
      <c r="FJ16" s="173">
        <f t="shared" si="67"/>
        <v>2</v>
      </c>
      <c r="FK16" s="210"/>
      <c r="FL16" s="210">
        <v>2</v>
      </c>
      <c r="FM16" s="210"/>
      <c r="FN16" s="3" t="s">
        <v>535</v>
      </c>
      <c r="FO16" s="174">
        <f t="shared" si="68"/>
        <v>0</v>
      </c>
      <c r="FP16" s="174">
        <f t="shared" si="40"/>
        <v>0</v>
      </c>
      <c r="FQ16" s="174">
        <f t="shared" si="41"/>
        <v>0</v>
      </c>
      <c r="FR16" s="174">
        <f t="shared" si="42"/>
        <v>0</v>
      </c>
      <c r="FS16" s="211"/>
      <c r="FT16" s="211"/>
      <c r="FU16" s="174">
        <f t="shared" si="43"/>
        <v>0</v>
      </c>
      <c r="FV16" s="211"/>
      <c r="FW16" s="211"/>
      <c r="FX16" s="174">
        <f t="shared" si="44"/>
        <v>0</v>
      </c>
      <c r="FY16" s="211"/>
      <c r="FZ16" s="211"/>
      <c r="GA16" s="174">
        <f t="shared" si="69"/>
        <v>0</v>
      </c>
      <c r="GB16" s="211"/>
      <c r="GC16" s="211"/>
      <c r="GD16" s="211"/>
      <c r="GE16" s="3" t="s">
        <v>535</v>
      </c>
      <c r="GF16" s="175">
        <f t="shared" si="45"/>
        <v>0</v>
      </c>
      <c r="GG16" s="175">
        <f t="shared" si="77"/>
        <v>0</v>
      </c>
      <c r="GH16" s="175">
        <f t="shared" si="78"/>
        <v>0</v>
      </c>
      <c r="GI16" s="175">
        <f t="shared" si="46"/>
        <v>0</v>
      </c>
      <c r="GJ16" s="212"/>
      <c r="GK16" s="212"/>
      <c r="GL16" s="175">
        <f t="shared" si="47"/>
        <v>0</v>
      </c>
      <c r="GM16" s="212"/>
      <c r="GN16" s="212"/>
      <c r="GO16" s="176">
        <f t="shared" si="70"/>
        <v>0</v>
      </c>
      <c r="GP16" s="213"/>
      <c r="GQ16" s="214"/>
      <c r="GR16" s="3" t="s">
        <v>535</v>
      </c>
      <c r="GS16" s="175">
        <f t="shared" si="71"/>
        <v>13</v>
      </c>
      <c r="GT16" s="175">
        <f t="shared" si="72"/>
        <v>5</v>
      </c>
      <c r="GU16" s="175">
        <f t="shared" si="73"/>
        <v>8</v>
      </c>
      <c r="GV16" s="175">
        <f t="shared" si="48"/>
        <v>0</v>
      </c>
      <c r="GW16" s="212"/>
      <c r="GX16" s="212"/>
      <c r="GY16" s="175">
        <f t="shared" si="49"/>
        <v>6</v>
      </c>
      <c r="GZ16" s="212">
        <v>1</v>
      </c>
      <c r="HA16" s="212">
        <v>5</v>
      </c>
      <c r="HB16" s="176">
        <f t="shared" si="74"/>
        <v>7</v>
      </c>
      <c r="HC16" s="213">
        <v>4</v>
      </c>
      <c r="HD16" s="214">
        <v>3</v>
      </c>
    </row>
    <row r="17" spans="1:212" s="30" customFormat="1" ht="38.450000000000003" customHeight="1">
      <c r="A17" s="3"/>
      <c r="B17" s="10">
        <f t="shared" si="0"/>
        <v>0</v>
      </c>
      <c r="C17" s="10">
        <f t="shared" si="1"/>
        <v>0</v>
      </c>
      <c r="D17" s="10">
        <f t="shared" si="2"/>
        <v>0</v>
      </c>
      <c r="E17" s="10">
        <f t="shared" si="3"/>
        <v>0</v>
      </c>
      <c r="F17" s="11"/>
      <c r="G17" s="11"/>
      <c r="H17" s="10">
        <f t="shared" si="4"/>
        <v>0</v>
      </c>
      <c r="I17" s="11"/>
      <c r="J17" s="11"/>
      <c r="K17" s="10">
        <f t="shared" si="5"/>
        <v>0</v>
      </c>
      <c r="L17" s="11"/>
      <c r="M17" s="11"/>
      <c r="N17" s="3"/>
      <c r="O17" s="96">
        <f t="shared" si="50"/>
        <v>0</v>
      </c>
      <c r="P17" s="10">
        <f t="shared" si="51"/>
        <v>0</v>
      </c>
      <c r="Q17" s="96">
        <f t="shared" si="52"/>
        <v>0</v>
      </c>
      <c r="R17" s="10">
        <f t="shared" si="53"/>
        <v>0</v>
      </c>
      <c r="S17" s="11"/>
      <c r="T17" s="36"/>
      <c r="U17" s="10">
        <f t="shared" si="6"/>
        <v>0</v>
      </c>
      <c r="V17" s="11"/>
      <c r="W17" s="36"/>
      <c r="X17" s="10">
        <f t="shared" si="7"/>
        <v>0</v>
      </c>
      <c r="Y17" s="11"/>
      <c r="Z17" s="36"/>
      <c r="AA17" s="3"/>
      <c r="AB17" s="93">
        <f t="shared" si="8"/>
        <v>0</v>
      </c>
      <c r="AC17" s="540"/>
      <c r="AD17" s="541"/>
      <c r="AE17" s="540"/>
      <c r="AF17" s="541"/>
      <c r="AG17" s="540"/>
      <c r="AH17" s="541"/>
      <c r="AI17" s="542">
        <f t="shared" si="54"/>
        <v>0</v>
      </c>
      <c r="AJ17" s="543"/>
      <c r="AK17" s="17"/>
      <c r="AL17" s="11"/>
      <c r="AM17" s="17"/>
      <c r="AN17" s="10">
        <f t="shared" si="9"/>
        <v>0</v>
      </c>
      <c r="AO17" s="11"/>
      <c r="AP17" s="11"/>
      <c r="AQ17" s="3"/>
      <c r="AR17" s="542">
        <f t="shared" si="75"/>
        <v>0</v>
      </c>
      <c r="AS17" s="543"/>
      <c r="AT17" s="544"/>
      <c r="AU17" s="545"/>
      <c r="AV17" s="544"/>
      <c r="AW17" s="545"/>
      <c r="AX17" s="544"/>
      <c r="AY17" s="546"/>
      <c r="AZ17" s="538">
        <f t="shared" si="76"/>
        <v>0</v>
      </c>
      <c r="BA17" s="539"/>
      <c r="BB17" s="23"/>
      <c r="BC17" s="23"/>
      <c r="BD17" s="23"/>
      <c r="BE17" s="23"/>
      <c r="BF17" s="3"/>
      <c r="BG17" s="51">
        <f t="shared" si="10"/>
        <v>0</v>
      </c>
      <c r="BH17" s="51">
        <f t="shared" si="11"/>
        <v>0</v>
      </c>
      <c r="BI17" s="51">
        <f t="shared" si="12"/>
        <v>0</v>
      </c>
      <c r="BJ17" s="51">
        <f t="shared" si="79"/>
        <v>0</v>
      </c>
      <c r="BK17" s="53"/>
      <c r="BL17" s="53"/>
      <c r="BM17" s="51">
        <f t="shared" si="13"/>
        <v>0</v>
      </c>
      <c r="BN17" s="53"/>
      <c r="BO17" s="155"/>
      <c r="BP17" s="157">
        <f t="shared" si="55"/>
        <v>0</v>
      </c>
      <c r="BQ17" s="50"/>
      <c r="BR17" s="50"/>
      <c r="BS17" s="50"/>
      <c r="BT17" s="23"/>
      <c r="BU17" s="3"/>
      <c r="BV17" s="94">
        <f t="shared" si="15"/>
        <v>0</v>
      </c>
      <c r="BW17" s="10">
        <f t="shared" si="16"/>
        <v>0</v>
      </c>
      <c r="BX17" s="10">
        <f t="shared" si="17"/>
        <v>0</v>
      </c>
      <c r="BY17" s="10">
        <f t="shared" si="18"/>
        <v>0</v>
      </c>
      <c r="BZ17" s="36"/>
      <c r="CA17" s="36"/>
      <c r="CB17" s="10">
        <f t="shared" si="19"/>
        <v>0</v>
      </c>
      <c r="CC17" s="36"/>
      <c r="CD17" s="182"/>
      <c r="CE17" s="225">
        <f t="shared" si="80"/>
        <v>0</v>
      </c>
      <c r="CF17" s="219">
        <f t="shared" si="20"/>
        <v>0</v>
      </c>
      <c r="CG17" s="183"/>
      <c r="CH17" s="36"/>
      <c r="CI17" s="36"/>
      <c r="CJ17" s="36"/>
      <c r="CK17" s="3"/>
      <c r="CL17" s="10">
        <f t="shared" si="21"/>
        <v>0</v>
      </c>
      <c r="CM17" s="10">
        <f t="shared" si="22"/>
        <v>0</v>
      </c>
      <c r="CN17" s="10">
        <f t="shared" si="23"/>
        <v>0</v>
      </c>
      <c r="CO17" s="10">
        <f t="shared" si="24"/>
        <v>0</v>
      </c>
      <c r="CP17" s="11"/>
      <c r="CQ17" s="11"/>
      <c r="CR17" s="10">
        <f t="shared" si="25"/>
        <v>0</v>
      </c>
      <c r="CS17" s="11"/>
      <c r="CT17" s="21"/>
      <c r="CU17" s="20">
        <v>0</v>
      </c>
      <c r="CV17" s="11"/>
      <c r="CW17" s="11"/>
      <c r="CX17" s="34"/>
      <c r="CY17" s="10">
        <f t="shared" si="56"/>
        <v>0</v>
      </c>
      <c r="CZ17" s="10">
        <f t="shared" si="56"/>
        <v>0</v>
      </c>
      <c r="DA17" s="10">
        <f t="shared" si="56"/>
        <v>0</v>
      </c>
      <c r="DB17" s="10">
        <f t="shared" si="57"/>
        <v>0</v>
      </c>
      <c r="DC17" s="36"/>
      <c r="DD17" s="36"/>
      <c r="DE17" s="10">
        <f t="shared" si="58"/>
        <v>0</v>
      </c>
      <c r="DF17" s="36"/>
      <c r="DG17" s="190"/>
      <c r="DH17" s="20">
        <f t="shared" si="59"/>
        <v>0</v>
      </c>
      <c r="DI17" s="36"/>
      <c r="DJ17" s="36"/>
      <c r="DK17" s="36"/>
      <c r="DL17" s="36"/>
      <c r="DM17" s="36"/>
      <c r="DN17" s="11"/>
      <c r="DO17" s="3"/>
      <c r="DP17" s="96">
        <f t="shared" si="28"/>
        <v>0</v>
      </c>
      <c r="DQ17" s="10">
        <f t="shared" si="29"/>
        <v>0</v>
      </c>
      <c r="DR17" s="10">
        <f t="shared" si="30"/>
        <v>0</v>
      </c>
      <c r="DS17" s="10">
        <f t="shared" si="31"/>
        <v>0</v>
      </c>
      <c r="DT17" s="36"/>
      <c r="DU17" s="36"/>
      <c r="DV17" s="10">
        <f t="shared" si="32"/>
        <v>0</v>
      </c>
      <c r="DW17" s="36"/>
      <c r="DX17" s="182"/>
      <c r="DY17" s="150">
        <f t="shared" si="33"/>
        <v>0</v>
      </c>
      <c r="DZ17" s="36"/>
      <c r="EA17" s="10">
        <f t="shared" si="60"/>
        <v>0</v>
      </c>
      <c r="EB17" s="36"/>
      <c r="EC17" s="182"/>
      <c r="ED17" s="36"/>
      <c r="EE17" s="183"/>
      <c r="EF17" s="36"/>
      <c r="EG17" s="3"/>
      <c r="EH17" s="535">
        <f t="shared" si="61"/>
        <v>0</v>
      </c>
      <c r="EI17" s="535"/>
      <c r="EJ17" s="535">
        <f t="shared" si="62"/>
        <v>0</v>
      </c>
      <c r="EK17" s="535"/>
      <c r="EL17" s="535">
        <f t="shared" si="63"/>
        <v>0</v>
      </c>
      <c r="EM17" s="535"/>
      <c r="EN17" s="535">
        <f t="shared" si="64"/>
        <v>0</v>
      </c>
      <c r="EO17" s="535"/>
      <c r="EP17" s="536"/>
      <c r="EQ17" s="536"/>
      <c r="ER17" s="209"/>
      <c r="ES17" s="535">
        <f t="shared" si="65"/>
        <v>0</v>
      </c>
      <c r="ET17" s="535"/>
      <c r="EU17" s="209"/>
      <c r="EV17" s="209"/>
      <c r="EW17" s="3"/>
      <c r="EX17" s="173">
        <f t="shared" si="66"/>
        <v>0</v>
      </c>
      <c r="EY17" s="173">
        <f t="shared" si="35"/>
        <v>0</v>
      </c>
      <c r="EZ17" s="173">
        <f t="shared" si="36"/>
        <v>0</v>
      </c>
      <c r="FA17" s="173">
        <f t="shared" si="37"/>
        <v>0</v>
      </c>
      <c r="FB17" s="210"/>
      <c r="FC17" s="210"/>
      <c r="FD17" s="173">
        <f t="shared" si="38"/>
        <v>0</v>
      </c>
      <c r="FE17" s="210"/>
      <c r="FF17" s="210"/>
      <c r="FG17" s="173">
        <f t="shared" si="39"/>
        <v>0</v>
      </c>
      <c r="FH17" s="210"/>
      <c r="FI17" s="210"/>
      <c r="FJ17" s="173">
        <f t="shared" si="67"/>
        <v>0</v>
      </c>
      <c r="FK17" s="210"/>
      <c r="FL17" s="210"/>
      <c r="FM17" s="210"/>
      <c r="FN17" s="3"/>
      <c r="FO17" s="174">
        <f t="shared" si="68"/>
        <v>0</v>
      </c>
      <c r="FP17" s="174">
        <f t="shared" si="40"/>
        <v>0</v>
      </c>
      <c r="FQ17" s="174">
        <f t="shared" si="41"/>
        <v>0</v>
      </c>
      <c r="FR17" s="174">
        <f t="shared" si="42"/>
        <v>0</v>
      </c>
      <c r="FS17" s="211"/>
      <c r="FT17" s="211"/>
      <c r="FU17" s="174">
        <f t="shared" si="43"/>
        <v>0</v>
      </c>
      <c r="FV17" s="159"/>
      <c r="FW17" s="159"/>
      <c r="FX17" s="174">
        <f t="shared" si="44"/>
        <v>0</v>
      </c>
      <c r="FY17" s="211"/>
      <c r="FZ17" s="211"/>
      <c r="GA17" s="174">
        <f t="shared" si="69"/>
        <v>0</v>
      </c>
      <c r="GB17" s="211"/>
      <c r="GC17" s="211"/>
      <c r="GD17" s="211"/>
      <c r="GE17" s="3"/>
      <c r="GF17" s="175">
        <f t="shared" si="45"/>
        <v>0</v>
      </c>
      <c r="GG17" s="175">
        <f t="shared" si="77"/>
        <v>0</v>
      </c>
      <c r="GH17" s="175">
        <f t="shared" si="78"/>
        <v>0</v>
      </c>
      <c r="GI17" s="175">
        <f t="shared" si="46"/>
        <v>0</v>
      </c>
      <c r="GJ17" s="212"/>
      <c r="GK17" s="212"/>
      <c r="GL17" s="175">
        <f t="shared" si="47"/>
        <v>0</v>
      </c>
      <c r="GM17" s="212"/>
      <c r="GN17" s="212"/>
      <c r="GO17" s="176">
        <f t="shared" si="70"/>
        <v>0</v>
      </c>
      <c r="GP17" s="213"/>
      <c r="GQ17" s="214"/>
      <c r="GR17" s="3"/>
      <c r="GS17" s="175">
        <f t="shared" si="71"/>
        <v>0</v>
      </c>
      <c r="GT17" s="175">
        <f t="shared" si="72"/>
        <v>0</v>
      </c>
      <c r="GU17" s="175">
        <f t="shared" si="73"/>
        <v>0</v>
      </c>
      <c r="GV17" s="175">
        <f t="shared" si="48"/>
        <v>0</v>
      </c>
      <c r="GW17" s="212"/>
      <c r="GX17" s="212"/>
      <c r="GY17" s="175">
        <f t="shared" si="49"/>
        <v>0</v>
      </c>
      <c r="GZ17" s="212"/>
      <c r="HA17" s="212"/>
      <c r="HB17" s="176">
        <f t="shared" si="74"/>
        <v>0</v>
      </c>
      <c r="HC17" s="213"/>
      <c r="HD17" s="214"/>
    </row>
    <row r="18" spans="1:212" s="30" customFormat="1" ht="38.450000000000003" customHeight="1">
      <c r="A18" s="3"/>
      <c r="B18" s="10">
        <f t="shared" si="0"/>
        <v>0</v>
      </c>
      <c r="C18" s="10">
        <f t="shared" si="1"/>
        <v>0</v>
      </c>
      <c r="D18" s="10">
        <f t="shared" si="2"/>
        <v>0</v>
      </c>
      <c r="E18" s="10">
        <f t="shared" si="3"/>
        <v>0</v>
      </c>
      <c r="F18" s="11"/>
      <c r="G18" s="11"/>
      <c r="H18" s="10">
        <f t="shared" si="4"/>
        <v>0</v>
      </c>
      <c r="I18" s="11"/>
      <c r="J18" s="11"/>
      <c r="K18" s="10">
        <f t="shared" si="5"/>
        <v>0</v>
      </c>
      <c r="L18" s="11"/>
      <c r="M18" s="11"/>
      <c r="N18" s="3"/>
      <c r="O18" s="96">
        <f t="shared" si="50"/>
        <v>0</v>
      </c>
      <c r="P18" s="10">
        <f t="shared" si="51"/>
        <v>0</v>
      </c>
      <c r="Q18" s="10">
        <f t="shared" si="52"/>
        <v>0</v>
      </c>
      <c r="R18" s="10">
        <f t="shared" si="53"/>
        <v>0</v>
      </c>
      <c r="S18" s="11"/>
      <c r="T18" s="11"/>
      <c r="U18" s="10">
        <f t="shared" si="6"/>
        <v>0</v>
      </c>
      <c r="V18" s="11"/>
      <c r="W18" s="11"/>
      <c r="X18" s="10">
        <f t="shared" si="7"/>
        <v>0</v>
      </c>
      <c r="Y18" s="11"/>
      <c r="Z18" s="11"/>
      <c r="AA18" s="3"/>
      <c r="AB18" s="93">
        <f t="shared" si="8"/>
        <v>0</v>
      </c>
      <c r="AC18" s="540"/>
      <c r="AD18" s="541"/>
      <c r="AE18" s="540"/>
      <c r="AF18" s="541"/>
      <c r="AG18" s="540"/>
      <c r="AH18" s="541"/>
      <c r="AI18" s="542">
        <f t="shared" si="54"/>
        <v>0</v>
      </c>
      <c r="AJ18" s="543"/>
      <c r="AK18" s="17"/>
      <c r="AL18" s="11"/>
      <c r="AM18" s="17"/>
      <c r="AN18" s="10">
        <f t="shared" si="9"/>
        <v>0</v>
      </c>
      <c r="AO18" s="11"/>
      <c r="AP18" s="11"/>
      <c r="AQ18" s="3"/>
      <c r="AR18" s="542">
        <f t="shared" si="75"/>
        <v>0</v>
      </c>
      <c r="AS18" s="539"/>
      <c r="AT18" s="544"/>
      <c r="AU18" s="545"/>
      <c r="AV18" s="544"/>
      <c r="AW18" s="545"/>
      <c r="AX18" s="544"/>
      <c r="AY18" s="546"/>
      <c r="AZ18" s="538">
        <f t="shared" si="76"/>
        <v>0</v>
      </c>
      <c r="BA18" s="539"/>
      <c r="BB18" s="23"/>
      <c r="BC18" s="23"/>
      <c r="BD18" s="23"/>
      <c r="BE18" s="23"/>
      <c r="BF18" s="3"/>
      <c r="BG18" s="92">
        <f t="shared" si="10"/>
        <v>0</v>
      </c>
      <c r="BH18" s="51">
        <f t="shared" si="11"/>
        <v>0</v>
      </c>
      <c r="BI18" s="51">
        <f t="shared" si="12"/>
        <v>0</v>
      </c>
      <c r="BJ18" s="51">
        <f t="shared" si="79"/>
        <v>0</v>
      </c>
      <c r="BK18" s="53"/>
      <c r="BL18" s="53"/>
      <c r="BM18" s="51">
        <f t="shared" si="13"/>
        <v>0</v>
      </c>
      <c r="BN18" s="53"/>
      <c r="BO18" s="155"/>
      <c r="BP18" s="158">
        <f t="shared" si="55"/>
        <v>0</v>
      </c>
      <c r="BQ18" s="50"/>
      <c r="BR18" s="50"/>
      <c r="BS18" s="50"/>
      <c r="BT18" s="23"/>
      <c r="BU18" s="3"/>
      <c r="BV18" s="96">
        <f t="shared" si="15"/>
        <v>0</v>
      </c>
      <c r="BW18" s="10">
        <f t="shared" si="16"/>
        <v>0</v>
      </c>
      <c r="BX18" s="10">
        <f t="shared" si="17"/>
        <v>0</v>
      </c>
      <c r="BY18" s="10">
        <f t="shared" si="18"/>
        <v>0</v>
      </c>
      <c r="BZ18" s="36"/>
      <c r="CA18" s="36"/>
      <c r="CB18" s="10">
        <f t="shared" si="19"/>
        <v>0</v>
      </c>
      <c r="CC18" s="36"/>
      <c r="CD18" s="182"/>
      <c r="CE18" s="225">
        <f t="shared" si="80"/>
        <v>0</v>
      </c>
      <c r="CF18" s="219">
        <f t="shared" si="20"/>
        <v>0</v>
      </c>
      <c r="CG18" s="183"/>
      <c r="CH18" s="36"/>
      <c r="CI18" s="36"/>
      <c r="CJ18" s="36"/>
      <c r="CK18" s="3"/>
      <c r="CL18" s="10">
        <f t="shared" si="21"/>
        <v>0</v>
      </c>
      <c r="CM18" s="10">
        <f t="shared" si="22"/>
        <v>0</v>
      </c>
      <c r="CN18" s="10">
        <f t="shared" si="23"/>
        <v>0</v>
      </c>
      <c r="CO18" s="10">
        <f t="shared" si="24"/>
        <v>0</v>
      </c>
      <c r="CP18" s="11"/>
      <c r="CQ18" s="11"/>
      <c r="CR18" s="10">
        <f t="shared" si="25"/>
        <v>0</v>
      </c>
      <c r="CS18" s="11"/>
      <c r="CT18" s="21"/>
      <c r="CU18" s="20">
        <f t="shared" si="26"/>
        <v>0</v>
      </c>
      <c r="CV18" s="11"/>
      <c r="CW18" s="11"/>
      <c r="CX18" s="3"/>
      <c r="CY18" s="311">
        <f t="shared" si="56"/>
        <v>0</v>
      </c>
      <c r="CZ18" s="10">
        <f t="shared" si="56"/>
        <v>0</v>
      </c>
      <c r="DA18" s="10">
        <f t="shared" si="56"/>
        <v>0</v>
      </c>
      <c r="DB18" s="10">
        <f t="shared" si="57"/>
        <v>0</v>
      </c>
      <c r="DC18" s="36"/>
      <c r="DD18" s="36"/>
      <c r="DE18" s="10">
        <f t="shared" si="58"/>
        <v>0</v>
      </c>
      <c r="DF18" s="36"/>
      <c r="DG18" s="190"/>
      <c r="DH18" s="308">
        <f t="shared" si="59"/>
        <v>0</v>
      </c>
      <c r="DI18" s="36"/>
      <c r="DJ18" s="36"/>
      <c r="DK18" s="36"/>
      <c r="DL18" s="36"/>
      <c r="DM18" s="36"/>
      <c r="DN18" s="11"/>
      <c r="DO18" s="3"/>
      <c r="DP18" s="10">
        <f t="shared" si="28"/>
        <v>0</v>
      </c>
      <c r="DQ18" s="10">
        <f t="shared" si="29"/>
        <v>0</v>
      </c>
      <c r="DR18" s="10">
        <f t="shared" si="30"/>
        <v>0</v>
      </c>
      <c r="DS18" s="10">
        <f t="shared" si="31"/>
        <v>0</v>
      </c>
      <c r="DT18" s="36"/>
      <c r="DU18" s="36"/>
      <c r="DV18" s="10">
        <f t="shared" si="32"/>
        <v>0</v>
      </c>
      <c r="DW18" s="36"/>
      <c r="DX18" s="182"/>
      <c r="DY18" s="149">
        <f t="shared" si="33"/>
        <v>0</v>
      </c>
      <c r="DZ18" s="36"/>
      <c r="EA18" s="10">
        <f t="shared" si="60"/>
        <v>0</v>
      </c>
      <c r="EB18" s="36"/>
      <c r="EC18" s="182"/>
      <c r="ED18" s="36"/>
      <c r="EE18" s="183"/>
      <c r="EF18" s="36"/>
      <c r="EG18" s="3"/>
      <c r="EH18" s="535">
        <f t="shared" si="61"/>
        <v>0</v>
      </c>
      <c r="EI18" s="535"/>
      <c r="EJ18" s="535">
        <f t="shared" si="62"/>
        <v>0</v>
      </c>
      <c r="EK18" s="535"/>
      <c r="EL18" s="535">
        <f t="shared" si="63"/>
        <v>0</v>
      </c>
      <c r="EM18" s="535"/>
      <c r="EN18" s="535">
        <f t="shared" si="64"/>
        <v>0</v>
      </c>
      <c r="EO18" s="535"/>
      <c r="EP18" s="536"/>
      <c r="EQ18" s="536"/>
      <c r="ER18" s="209"/>
      <c r="ES18" s="535">
        <f t="shared" si="65"/>
        <v>0</v>
      </c>
      <c r="ET18" s="535"/>
      <c r="EU18" s="209"/>
      <c r="EV18" s="209"/>
      <c r="EW18" s="3"/>
      <c r="EX18" s="173">
        <f t="shared" si="66"/>
        <v>0</v>
      </c>
      <c r="EY18" s="173">
        <f t="shared" si="35"/>
        <v>0</v>
      </c>
      <c r="EZ18" s="173">
        <f t="shared" si="36"/>
        <v>0</v>
      </c>
      <c r="FA18" s="173">
        <f t="shared" si="37"/>
        <v>0</v>
      </c>
      <c r="FB18" s="210"/>
      <c r="FC18" s="210"/>
      <c r="FD18" s="173">
        <f t="shared" si="38"/>
        <v>0</v>
      </c>
      <c r="FE18" s="210"/>
      <c r="FF18" s="210"/>
      <c r="FG18" s="173">
        <f t="shared" si="39"/>
        <v>0</v>
      </c>
      <c r="FH18" s="210"/>
      <c r="FI18" s="210"/>
      <c r="FJ18" s="173">
        <f t="shared" si="67"/>
        <v>0</v>
      </c>
      <c r="FK18" s="210"/>
      <c r="FL18" s="210"/>
      <c r="FM18" s="210"/>
      <c r="FN18" s="3"/>
      <c r="FO18" s="174">
        <f t="shared" si="68"/>
        <v>0</v>
      </c>
      <c r="FP18" s="174">
        <f t="shared" si="40"/>
        <v>0</v>
      </c>
      <c r="FQ18" s="174">
        <f t="shared" si="41"/>
        <v>0</v>
      </c>
      <c r="FR18" s="174">
        <f t="shared" si="42"/>
        <v>0</v>
      </c>
      <c r="FS18" s="159"/>
      <c r="FT18" s="159"/>
      <c r="FU18" s="174">
        <f t="shared" si="43"/>
        <v>0</v>
      </c>
      <c r="FV18" s="159"/>
      <c r="FW18" s="159"/>
      <c r="FX18" s="174">
        <f t="shared" si="44"/>
        <v>0</v>
      </c>
      <c r="FY18" s="211"/>
      <c r="FZ18" s="211"/>
      <c r="GA18" s="174">
        <f t="shared" si="69"/>
        <v>0</v>
      </c>
      <c r="GB18" s="159"/>
      <c r="GC18" s="159"/>
      <c r="GD18" s="159"/>
      <c r="GE18" s="3"/>
      <c r="GF18" s="175">
        <f t="shared" si="45"/>
        <v>0</v>
      </c>
      <c r="GG18" s="175">
        <f t="shared" si="77"/>
        <v>0</v>
      </c>
      <c r="GH18" s="175">
        <f t="shared" si="78"/>
        <v>0</v>
      </c>
      <c r="GI18" s="175">
        <f t="shared" si="46"/>
        <v>0</v>
      </c>
      <c r="GJ18" s="212"/>
      <c r="GK18" s="212"/>
      <c r="GL18" s="175">
        <f t="shared" si="47"/>
        <v>0</v>
      </c>
      <c r="GM18" s="212"/>
      <c r="GN18" s="212"/>
      <c r="GO18" s="176">
        <f t="shared" si="70"/>
        <v>0</v>
      </c>
      <c r="GP18" s="213"/>
      <c r="GQ18" s="214"/>
      <c r="GR18" s="3"/>
      <c r="GS18" s="175">
        <f t="shared" si="71"/>
        <v>0</v>
      </c>
      <c r="GT18" s="175">
        <f t="shared" si="72"/>
        <v>0</v>
      </c>
      <c r="GU18" s="175">
        <f t="shared" si="73"/>
        <v>0</v>
      </c>
      <c r="GV18" s="175">
        <f t="shared" si="48"/>
        <v>0</v>
      </c>
      <c r="GW18" s="212"/>
      <c r="GX18" s="212"/>
      <c r="GY18" s="175">
        <f t="shared" si="49"/>
        <v>0</v>
      </c>
      <c r="GZ18" s="212"/>
      <c r="HA18" s="212"/>
      <c r="HB18" s="176">
        <f t="shared" si="74"/>
        <v>0</v>
      </c>
      <c r="HC18" s="213"/>
      <c r="HD18" s="214"/>
    </row>
    <row r="19" spans="1:212" s="30" customFormat="1" ht="40.700000000000003" customHeight="1">
      <c r="A19" s="3"/>
      <c r="B19" s="87">
        <f t="shared" si="0"/>
        <v>0</v>
      </c>
      <c r="C19" s="10">
        <f t="shared" si="1"/>
        <v>0</v>
      </c>
      <c r="D19" s="10">
        <f t="shared" si="2"/>
        <v>0</v>
      </c>
      <c r="E19" s="10">
        <f t="shared" si="3"/>
        <v>0</v>
      </c>
      <c r="F19" s="11"/>
      <c r="G19" s="11"/>
      <c r="H19" s="10">
        <f t="shared" si="4"/>
        <v>0</v>
      </c>
      <c r="I19" s="11"/>
      <c r="J19" s="11"/>
      <c r="K19" s="10">
        <f t="shared" si="5"/>
        <v>0</v>
      </c>
      <c r="L19" s="11"/>
      <c r="M19" s="11"/>
      <c r="N19" s="3"/>
      <c r="O19" s="10">
        <f t="shared" si="50"/>
        <v>0</v>
      </c>
      <c r="P19" s="10">
        <f t="shared" si="51"/>
        <v>0</v>
      </c>
      <c r="Q19" s="10">
        <f t="shared" si="52"/>
        <v>0</v>
      </c>
      <c r="R19" s="10">
        <f t="shared" si="53"/>
        <v>0</v>
      </c>
      <c r="S19" s="11"/>
      <c r="T19" s="11"/>
      <c r="U19" s="10">
        <f t="shared" si="6"/>
        <v>0</v>
      </c>
      <c r="V19" s="11"/>
      <c r="W19" s="11"/>
      <c r="X19" s="10">
        <f t="shared" si="7"/>
        <v>0</v>
      </c>
      <c r="Y19" s="11"/>
      <c r="Z19" s="11"/>
      <c r="AA19" s="3"/>
      <c r="AB19" s="15">
        <f t="shared" si="8"/>
        <v>0</v>
      </c>
      <c r="AC19" s="540"/>
      <c r="AD19" s="541"/>
      <c r="AE19" s="540"/>
      <c r="AF19" s="541"/>
      <c r="AG19" s="540"/>
      <c r="AH19" s="541"/>
      <c r="AI19" s="542">
        <f t="shared" si="54"/>
        <v>0</v>
      </c>
      <c r="AJ19" s="543"/>
      <c r="AK19" s="17"/>
      <c r="AL19" s="11"/>
      <c r="AM19" s="17"/>
      <c r="AN19" s="10">
        <f t="shared" si="9"/>
        <v>0</v>
      </c>
      <c r="AO19" s="11"/>
      <c r="AP19" s="11"/>
      <c r="AQ19" s="3"/>
      <c r="AR19" s="542">
        <f t="shared" si="75"/>
        <v>0</v>
      </c>
      <c r="AS19" s="539"/>
      <c r="AT19" s="544"/>
      <c r="AU19" s="545"/>
      <c r="AV19" s="544"/>
      <c r="AW19" s="545"/>
      <c r="AX19" s="544"/>
      <c r="AY19" s="546"/>
      <c r="AZ19" s="538">
        <f t="shared" si="76"/>
        <v>0</v>
      </c>
      <c r="BA19" s="539"/>
      <c r="BB19" s="23"/>
      <c r="BC19" s="23"/>
      <c r="BD19" s="23"/>
      <c r="BE19" s="23"/>
      <c r="BF19" s="3"/>
      <c r="BG19" s="51">
        <f t="shared" si="10"/>
        <v>0</v>
      </c>
      <c r="BH19" s="51">
        <f t="shared" si="11"/>
        <v>0</v>
      </c>
      <c r="BI19" s="51">
        <f t="shared" si="12"/>
        <v>0</v>
      </c>
      <c r="BJ19" s="51">
        <f t="shared" si="79"/>
        <v>0</v>
      </c>
      <c r="BK19" s="53"/>
      <c r="BL19" s="53"/>
      <c r="BM19" s="51">
        <f t="shared" si="13"/>
        <v>0</v>
      </c>
      <c r="BN19" s="53"/>
      <c r="BO19" s="155"/>
      <c r="BP19" s="157">
        <f t="shared" si="55"/>
        <v>0</v>
      </c>
      <c r="BQ19" s="50"/>
      <c r="BR19" s="50"/>
      <c r="BS19" s="50"/>
      <c r="BT19" s="23"/>
      <c r="BU19" s="3"/>
      <c r="BV19" s="10">
        <f t="shared" si="15"/>
        <v>0</v>
      </c>
      <c r="BW19" s="10">
        <f t="shared" si="16"/>
        <v>0</v>
      </c>
      <c r="BX19" s="10">
        <f t="shared" si="17"/>
        <v>0</v>
      </c>
      <c r="BY19" s="10">
        <f t="shared" si="18"/>
        <v>0</v>
      </c>
      <c r="BZ19" s="36"/>
      <c r="CA19" s="36"/>
      <c r="CB19" s="10">
        <f t="shared" si="19"/>
        <v>0</v>
      </c>
      <c r="CC19" s="36"/>
      <c r="CD19" s="182"/>
      <c r="CE19" s="149">
        <f t="shared" si="80"/>
        <v>0</v>
      </c>
      <c r="CF19" s="20">
        <f t="shared" si="20"/>
        <v>0</v>
      </c>
      <c r="CG19" s="183"/>
      <c r="CH19" s="36"/>
      <c r="CI19" s="36"/>
      <c r="CJ19" s="36"/>
      <c r="CK19" s="3"/>
      <c r="CL19" s="10">
        <f t="shared" si="21"/>
        <v>0</v>
      </c>
      <c r="CM19" s="10">
        <f t="shared" si="22"/>
        <v>0</v>
      </c>
      <c r="CN19" s="10">
        <f t="shared" si="23"/>
        <v>0</v>
      </c>
      <c r="CO19" s="10">
        <f t="shared" si="24"/>
        <v>0</v>
      </c>
      <c r="CP19" s="11"/>
      <c r="CQ19" s="11"/>
      <c r="CR19" s="10">
        <f t="shared" si="25"/>
        <v>0</v>
      </c>
      <c r="CS19" s="11"/>
      <c r="CT19" s="21"/>
      <c r="CU19" s="20">
        <f t="shared" si="26"/>
        <v>0</v>
      </c>
      <c r="CV19" s="11"/>
      <c r="CW19" s="11"/>
      <c r="CX19" s="3"/>
      <c r="CY19" s="10">
        <f t="shared" si="56"/>
        <v>0</v>
      </c>
      <c r="CZ19" s="10">
        <f t="shared" si="56"/>
        <v>0</v>
      </c>
      <c r="DA19" s="10">
        <f t="shared" si="56"/>
        <v>0</v>
      </c>
      <c r="DB19" s="10">
        <f t="shared" si="57"/>
        <v>0</v>
      </c>
      <c r="DC19" s="36"/>
      <c r="DD19" s="36"/>
      <c r="DE19" s="10">
        <f t="shared" si="58"/>
        <v>0</v>
      </c>
      <c r="DF19" s="36"/>
      <c r="DG19" s="190"/>
      <c r="DH19" s="20">
        <f t="shared" si="59"/>
        <v>0</v>
      </c>
      <c r="DI19" s="36"/>
      <c r="DJ19" s="36"/>
      <c r="DK19" s="36"/>
      <c r="DL19" s="36"/>
      <c r="DM19" s="36"/>
      <c r="DN19" s="11"/>
      <c r="DO19" s="3"/>
      <c r="DP19" s="10">
        <f t="shared" si="28"/>
        <v>0</v>
      </c>
      <c r="DQ19" s="10">
        <f t="shared" si="29"/>
        <v>0</v>
      </c>
      <c r="DR19" s="10">
        <f t="shared" si="30"/>
        <v>0</v>
      </c>
      <c r="DS19" s="10">
        <f t="shared" si="31"/>
        <v>0</v>
      </c>
      <c r="DT19" s="36"/>
      <c r="DU19" s="36"/>
      <c r="DV19" s="10">
        <f t="shared" si="32"/>
        <v>0</v>
      </c>
      <c r="DW19" s="36"/>
      <c r="DX19" s="182"/>
      <c r="DY19" s="149">
        <f t="shared" si="33"/>
        <v>0</v>
      </c>
      <c r="DZ19" s="36"/>
      <c r="EA19" s="10">
        <f t="shared" si="60"/>
        <v>0</v>
      </c>
      <c r="EB19" s="36"/>
      <c r="EC19" s="182"/>
      <c r="ED19" s="36"/>
      <c r="EE19" s="183"/>
      <c r="EF19" s="36"/>
      <c r="EG19" s="3"/>
      <c r="EH19" s="535">
        <f>SUM(EN19+ES19)</f>
        <v>0</v>
      </c>
      <c r="EI19" s="535"/>
      <c r="EJ19" s="535">
        <f>SUM(EP19+EU19)</f>
        <v>0</v>
      </c>
      <c r="EK19" s="535"/>
      <c r="EL19" s="535">
        <f>SUM(ER19+EV19)</f>
        <v>0</v>
      </c>
      <c r="EM19" s="535"/>
      <c r="EN19" s="535">
        <f>SUM(EP19+ER19)</f>
        <v>0</v>
      </c>
      <c r="EO19" s="535"/>
      <c r="EP19" s="536"/>
      <c r="EQ19" s="536"/>
      <c r="ER19" s="209"/>
      <c r="ES19" s="535">
        <f>SUM(EU19+EV19)</f>
        <v>0</v>
      </c>
      <c r="ET19" s="535"/>
      <c r="EU19" s="209"/>
      <c r="EV19" s="209"/>
      <c r="EW19" s="3"/>
      <c r="EX19" s="173">
        <f t="shared" si="66"/>
        <v>0</v>
      </c>
      <c r="EY19" s="173">
        <f t="shared" si="35"/>
        <v>0</v>
      </c>
      <c r="EZ19" s="173">
        <f t="shared" si="36"/>
        <v>0</v>
      </c>
      <c r="FA19" s="173">
        <f t="shared" si="37"/>
        <v>0</v>
      </c>
      <c r="FB19" s="210"/>
      <c r="FC19" s="210"/>
      <c r="FD19" s="173">
        <f t="shared" si="38"/>
        <v>0</v>
      </c>
      <c r="FE19" s="210"/>
      <c r="FF19" s="210"/>
      <c r="FG19" s="173">
        <f t="shared" si="39"/>
        <v>0</v>
      </c>
      <c r="FH19" s="210"/>
      <c r="FI19" s="210"/>
      <c r="FJ19" s="173">
        <f t="shared" si="67"/>
        <v>0</v>
      </c>
      <c r="FK19" s="210"/>
      <c r="FL19" s="210"/>
      <c r="FM19" s="210"/>
      <c r="FN19" s="3"/>
      <c r="FO19" s="174">
        <f t="shared" si="68"/>
        <v>0</v>
      </c>
      <c r="FP19" s="174">
        <f t="shared" si="40"/>
        <v>0</v>
      </c>
      <c r="FQ19" s="174">
        <f t="shared" si="41"/>
        <v>0</v>
      </c>
      <c r="FR19" s="174">
        <f t="shared" si="42"/>
        <v>0</v>
      </c>
      <c r="FS19" s="159"/>
      <c r="FT19" s="159"/>
      <c r="FU19" s="174">
        <f t="shared" si="43"/>
        <v>0</v>
      </c>
      <c r="FV19" s="159"/>
      <c r="FW19" s="159"/>
      <c r="FX19" s="174">
        <f t="shared" si="44"/>
        <v>0</v>
      </c>
      <c r="FY19" s="159"/>
      <c r="FZ19" s="159"/>
      <c r="GA19" s="174">
        <f t="shared" si="69"/>
        <v>0</v>
      </c>
      <c r="GB19" s="159"/>
      <c r="GC19" s="159"/>
      <c r="GD19" s="159"/>
      <c r="GE19" s="3"/>
      <c r="GF19" s="175">
        <f t="shared" si="45"/>
        <v>0</v>
      </c>
      <c r="GG19" s="175">
        <f t="shared" si="77"/>
        <v>0</v>
      </c>
      <c r="GH19" s="175">
        <f t="shared" si="78"/>
        <v>0</v>
      </c>
      <c r="GI19" s="175">
        <f t="shared" si="46"/>
        <v>0</v>
      </c>
      <c r="GJ19" s="54"/>
      <c r="GK19" s="54"/>
      <c r="GL19" s="175">
        <f t="shared" si="47"/>
        <v>0</v>
      </c>
      <c r="GM19" s="54"/>
      <c r="GN19" s="54"/>
      <c r="GO19" s="176">
        <f t="shared" si="70"/>
        <v>0</v>
      </c>
      <c r="GP19" s="58"/>
      <c r="GQ19" s="56"/>
      <c r="GR19" s="3"/>
      <c r="GS19" s="175">
        <f t="shared" si="71"/>
        <v>0</v>
      </c>
      <c r="GT19" s="175">
        <f t="shared" si="72"/>
        <v>0</v>
      </c>
      <c r="GU19" s="175">
        <f t="shared" si="73"/>
        <v>0</v>
      </c>
      <c r="GV19" s="175">
        <f t="shared" si="48"/>
        <v>0</v>
      </c>
      <c r="GW19" s="212"/>
      <c r="GX19" s="212"/>
      <c r="GY19" s="175">
        <f t="shared" si="49"/>
        <v>0</v>
      </c>
      <c r="GZ19" s="212"/>
      <c r="HA19" s="212"/>
      <c r="HB19" s="176">
        <f t="shared" si="74"/>
        <v>0</v>
      </c>
      <c r="HC19" s="213"/>
      <c r="HD19" s="214"/>
    </row>
    <row r="20" spans="1:212" ht="40.700000000000003" customHeight="1"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223"/>
      <c r="GB20" s="231"/>
      <c r="GC20" s="231"/>
      <c r="GD20" s="231"/>
      <c r="GE20" s="231"/>
      <c r="GF20" s="231"/>
      <c r="GG20" s="231"/>
      <c r="GH20" s="81"/>
      <c r="GI20" s="231"/>
      <c r="GJ20" s="231"/>
      <c r="GK20" s="231"/>
      <c r="GL20" s="231"/>
    </row>
    <row r="21" spans="1:212" ht="40.700000000000003" customHeight="1">
      <c r="GA21" s="223"/>
      <c r="GB21" s="231"/>
      <c r="GC21" s="231"/>
      <c r="GD21" s="231"/>
      <c r="GE21" s="231"/>
      <c r="GF21" s="231"/>
      <c r="GG21" s="231"/>
      <c r="GH21" s="81"/>
      <c r="GI21" s="231"/>
      <c r="GJ21" s="231"/>
      <c r="GK21" s="231"/>
      <c r="GL21" s="231"/>
    </row>
    <row r="22" spans="1:212" ht="40.700000000000003" customHeight="1">
      <c r="GA22" s="223"/>
      <c r="GB22" s="231"/>
      <c r="GC22" s="231"/>
      <c r="GD22" s="231"/>
      <c r="GE22" s="231"/>
      <c r="GF22" s="231"/>
      <c r="GG22" s="231"/>
      <c r="GH22" s="81"/>
      <c r="GI22" s="231"/>
      <c r="GJ22" s="231"/>
      <c r="GK22" s="231"/>
      <c r="GL22" s="231"/>
    </row>
    <row r="23" spans="1:212" ht="40.700000000000003" customHeight="1">
      <c r="GA23" s="223"/>
      <c r="GB23" s="231"/>
      <c r="GC23" s="231"/>
      <c r="GD23" s="231"/>
      <c r="GE23" s="231"/>
      <c r="GF23" s="231"/>
      <c r="GG23" s="231"/>
      <c r="GH23" s="81"/>
      <c r="GI23" s="231"/>
      <c r="GJ23" s="231"/>
      <c r="GK23" s="231"/>
      <c r="GL23" s="231"/>
    </row>
    <row r="24" spans="1:212" ht="40.700000000000003" customHeight="1">
      <c r="GA24" s="223"/>
      <c r="GB24" s="223"/>
      <c r="GC24" s="223"/>
      <c r="GD24" s="223"/>
      <c r="GE24" s="223"/>
      <c r="GF24" s="223"/>
      <c r="GG24" s="223"/>
      <c r="GH24" s="223"/>
      <c r="GI24" s="223"/>
      <c r="GJ24" s="223"/>
      <c r="GK24" s="223"/>
      <c r="GL24" s="223"/>
    </row>
    <row r="25" spans="1:212" ht="40.700000000000003" customHeight="1">
      <c r="GA25" s="223"/>
      <c r="GB25" s="223"/>
      <c r="GC25" s="223"/>
      <c r="GD25" s="223"/>
      <c r="GE25" s="223"/>
      <c r="GF25" s="223"/>
      <c r="GG25" s="223"/>
      <c r="GH25" s="223"/>
      <c r="GI25" s="223"/>
      <c r="GJ25" s="223"/>
      <c r="GK25" s="223"/>
      <c r="GL25" s="223"/>
    </row>
    <row r="26" spans="1:212" ht="40.700000000000003" customHeight="1">
      <c r="GA26" s="223"/>
      <c r="GB26" s="223"/>
      <c r="GC26" s="223"/>
      <c r="GD26" s="223"/>
      <c r="GE26" s="223"/>
      <c r="GF26" s="223"/>
      <c r="GG26" s="223"/>
      <c r="GH26" s="223"/>
      <c r="GI26" s="223"/>
      <c r="GJ26" s="223"/>
      <c r="GK26" s="223"/>
      <c r="GL26" s="223"/>
    </row>
    <row r="27" spans="1:212" ht="40.700000000000003" customHeight="1">
      <c r="GA27" s="223"/>
      <c r="GB27" s="223"/>
      <c r="GC27" s="223"/>
      <c r="GD27" s="223"/>
      <c r="GE27" s="223"/>
      <c r="GF27" s="223"/>
      <c r="GG27" s="223"/>
      <c r="GH27" s="223"/>
      <c r="GI27" s="223"/>
      <c r="GJ27" s="223"/>
      <c r="GK27" s="223"/>
      <c r="GL27" s="223"/>
    </row>
    <row r="28" spans="1:212" ht="40.700000000000003" customHeight="1">
      <c r="GA28" s="223"/>
      <c r="GB28" s="223"/>
      <c r="GC28" s="223"/>
      <c r="GD28" s="223"/>
      <c r="GE28" s="223"/>
      <c r="GF28" s="223"/>
      <c r="GG28" s="223"/>
      <c r="GH28" s="223"/>
      <c r="GI28" s="223"/>
      <c r="GJ28" s="223"/>
      <c r="GK28" s="223"/>
      <c r="GL28" s="223"/>
    </row>
    <row r="29" spans="1:212" ht="40.700000000000003" customHeight="1">
      <c r="GA29" s="223"/>
      <c r="GB29" s="223"/>
      <c r="GC29" s="223"/>
      <c r="GD29" s="223"/>
      <c r="GE29" s="223"/>
      <c r="GF29" s="223"/>
      <c r="GG29" s="233"/>
      <c r="GH29" s="234"/>
      <c r="GI29" s="223"/>
      <c r="GJ29" s="223"/>
      <c r="GK29" s="235"/>
      <c r="GL29" s="223"/>
    </row>
    <row r="30" spans="1:212" ht="40.700000000000003" customHeight="1">
      <c r="GA30" s="223"/>
      <c r="GB30" s="236"/>
      <c r="GC30" s="236"/>
      <c r="GD30" s="236"/>
      <c r="GE30" s="223"/>
      <c r="GF30" s="223"/>
      <c r="GG30" s="233"/>
      <c r="GH30" s="234"/>
      <c r="GI30" s="223"/>
      <c r="GJ30" s="223"/>
      <c r="GK30" s="235"/>
      <c r="GL30" s="223"/>
    </row>
    <row r="31" spans="1:212" ht="40.700000000000003" customHeight="1">
      <c r="GA31" s="223"/>
      <c r="GB31" s="237"/>
      <c r="GC31" s="237"/>
      <c r="GD31" s="237"/>
      <c r="GE31" s="223"/>
      <c r="GF31" s="223"/>
      <c r="GG31" s="233"/>
      <c r="GH31" s="234"/>
      <c r="GI31" s="223"/>
      <c r="GJ31" s="223"/>
      <c r="GK31" s="235"/>
      <c r="GL31" s="73"/>
    </row>
    <row r="32" spans="1:212" ht="40.700000000000003" customHeight="1">
      <c r="GA32" s="223"/>
      <c r="GB32" s="223"/>
      <c r="GC32" s="223"/>
      <c r="GD32" s="223"/>
      <c r="GE32" s="223"/>
      <c r="GF32" s="223"/>
      <c r="GG32" s="223"/>
      <c r="GH32" s="234"/>
      <c r="GI32" s="223"/>
      <c r="GJ32" s="223"/>
      <c r="GK32" s="223"/>
      <c r="GL32" s="223"/>
    </row>
    <row r="33" spans="183:194" ht="40.700000000000003" customHeight="1">
      <c r="GA33" s="223"/>
      <c r="GB33" s="223"/>
      <c r="GC33" s="223"/>
      <c r="GD33" s="223"/>
      <c r="GE33" s="223"/>
      <c r="GF33" s="223"/>
      <c r="GG33" s="223"/>
      <c r="GH33" s="234"/>
      <c r="GI33" s="223"/>
      <c r="GJ33" s="223"/>
      <c r="GK33" s="223"/>
      <c r="GL33" s="223"/>
    </row>
    <row r="34" spans="183:194" ht="40.700000000000003" customHeight="1">
      <c r="GA34" s="223"/>
      <c r="GB34" s="223"/>
      <c r="GC34" s="223"/>
      <c r="GD34" s="223"/>
      <c r="GE34" s="223"/>
      <c r="GF34" s="223"/>
      <c r="GG34" s="238"/>
      <c r="GH34" s="234"/>
      <c r="GI34" s="223"/>
      <c r="GJ34" s="223"/>
      <c r="GK34" s="223"/>
      <c r="GL34" s="223"/>
    </row>
    <row r="35" spans="183:194" ht="40.700000000000003" customHeight="1">
      <c r="GA35" s="223"/>
      <c r="GB35" s="223"/>
      <c r="GC35" s="223"/>
      <c r="GD35" s="223"/>
      <c r="GE35" s="223"/>
      <c r="GF35" s="223"/>
      <c r="GG35" s="238"/>
      <c r="GH35" s="234"/>
      <c r="GI35" s="223"/>
      <c r="GJ35" s="223"/>
      <c r="GK35" s="223"/>
      <c r="GL35" s="223"/>
    </row>
    <row r="36" spans="183:194" ht="40.700000000000003" customHeight="1">
      <c r="GA36" s="223"/>
      <c r="GB36" s="223"/>
      <c r="GC36" s="223"/>
      <c r="GD36" s="223"/>
      <c r="GE36" s="223"/>
      <c r="GF36" s="223"/>
      <c r="GG36" s="238"/>
      <c r="GH36" s="234"/>
      <c r="GI36" s="223"/>
      <c r="GJ36" s="223"/>
      <c r="GK36" s="223"/>
      <c r="GL36" s="223"/>
    </row>
    <row r="37" spans="183:194" ht="40.700000000000003" customHeight="1">
      <c r="GA37" s="223"/>
      <c r="GB37" s="223"/>
      <c r="GC37" s="223"/>
      <c r="GD37" s="223"/>
      <c r="GE37" s="223"/>
      <c r="GF37" s="223"/>
      <c r="GG37" s="238"/>
      <c r="GH37" s="234"/>
      <c r="GI37" s="223"/>
      <c r="GJ37" s="223"/>
      <c r="GK37" s="223"/>
      <c r="GL37" s="223"/>
    </row>
    <row r="38" spans="183:194" ht="40.700000000000003" customHeight="1">
      <c r="GA38" s="223"/>
      <c r="GB38" s="223"/>
      <c r="GC38" s="239"/>
      <c r="GD38" s="239"/>
      <c r="GE38" s="223"/>
      <c r="GF38" s="223"/>
      <c r="GG38" s="238"/>
      <c r="GH38" s="234"/>
      <c r="GI38" s="223"/>
      <c r="GJ38" s="223"/>
      <c r="GK38" s="239"/>
      <c r="GL38" s="223"/>
    </row>
    <row r="39" spans="183:194" ht="40.700000000000003" customHeight="1">
      <c r="GA39" s="223"/>
      <c r="GB39" s="223"/>
      <c r="GC39" s="239"/>
      <c r="GD39" s="239"/>
      <c r="GE39" s="223"/>
      <c r="GF39" s="223"/>
      <c r="GG39" s="238"/>
      <c r="GH39" s="234"/>
      <c r="GI39" s="223"/>
      <c r="GJ39" s="223"/>
      <c r="GK39" s="239"/>
      <c r="GL39" s="223"/>
    </row>
    <row r="40" spans="183:194" ht="40.700000000000003" customHeight="1">
      <c r="GA40" s="223"/>
      <c r="GB40" s="223"/>
      <c r="GC40" s="223"/>
      <c r="GD40" s="223"/>
      <c r="GE40" s="223"/>
      <c r="GF40" s="223"/>
      <c r="GG40" s="223"/>
      <c r="GH40" s="234"/>
      <c r="GI40" s="223"/>
      <c r="GJ40" s="223"/>
      <c r="GK40" s="223"/>
      <c r="GL40" s="223"/>
    </row>
    <row r="41" spans="183:194" ht="40.700000000000003" customHeight="1">
      <c r="GA41" s="223"/>
      <c r="GB41" s="231"/>
      <c r="GC41" s="231"/>
      <c r="GD41" s="231"/>
      <c r="GE41" s="231"/>
      <c r="GF41" s="231"/>
      <c r="GG41" s="231"/>
      <c r="GH41" s="232"/>
      <c r="GI41" s="231"/>
      <c r="GJ41" s="231"/>
      <c r="GK41" s="240"/>
      <c r="GL41" s="231"/>
    </row>
    <row r="42" spans="183:194" ht="40.700000000000003" customHeight="1">
      <c r="GA42" s="223"/>
      <c r="GB42" s="231"/>
      <c r="GC42" s="231"/>
      <c r="GD42" s="231"/>
      <c r="GE42" s="231"/>
      <c r="GF42" s="231"/>
      <c r="GG42" s="231"/>
      <c r="GH42" s="232"/>
      <c r="GI42" s="231"/>
      <c r="GJ42" s="231"/>
      <c r="GK42" s="240"/>
      <c r="GL42" s="231"/>
    </row>
    <row r="43" spans="183:194" ht="40.700000000000003" customHeight="1">
      <c r="GA43" s="223"/>
      <c r="GB43" s="231"/>
      <c r="GC43" s="231"/>
      <c r="GD43" s="231"/>
      <c r="GE43" s="231"/>
      <c r="GF43" s="231"/>
      <c r="GG43" s="231"/>
      <c r="GH43" s="232"/>
      <c r="GI43" s="231"/>
      <c r="GJ43" s="231"/>
      <c r="GK43" s="240"/>
      <c r="GL43" s="231"/>
    </row>
    <row r="44" spans="183:194" ht="40.700000000000003" customHeight="1">
      <c r="GA44" s="241"/>
      <c r="GB44" s="242"/>
      <c r="GC44" s="231"/>
      <c r="GD44" s="231"/>
      <c r="GE44" s="231"/>
      <c r="GF44" s="231"/>
      <c r="GG44" s="231"/>
      <c r="GH44" s="232"/>
      <c r="GI44" s="231"/>
      <c r="GJ44" s="231"/>
      <c r="GK44" s="240"/>
      <c r="GL44" s="231"/>
    </row>
    <row r="45" spans="183:194" ht="40.700000000000003" customHeight="1">
      <c r="GA45" s="223"/>
      <c r="GB45" s="231"/>
      <c r="GC45" s="231"/>
      <c r="GD45" s="231"/>
      <c r="GE45" s="231"/>
      <c r="GF45" s="231"/>
      <c r="GG45" s="231"/>
      <c r="GH45" s="232"/>
      <c r="GI45" s="231"/>
      <c r="GJ45" s="231"/>
      <c r="GK45" s="240"/>
      <c r="GL45" s="231"/>
    </row>
    <row r="46" spans="183:194" ht="40.700000000000003" customHeight="1">
      <c r="GA46" s="223"/>
      <c r="GB46" s="231"/>
      <c r="GC46" s="231"/>
      <c r="GD46" s="231"/>
      <c r="GE46" s="231"/>
      <c r="GF46" s="231"/>
      <c r="GG46" s="231"/>
      <c r="GH46" s="232"/>
      <c r="GI46" s="231"/>
      <c r="GJ46" s="231"/>
      <c r="GK46" s="240"/>
      <c r="GL46" s="231"/>
    </row>
    <row r="47" spans="183:194" ht="40.700000000000003" customHeight="1">
      <c r="GA47" s="223"/>
      <c r="GB47" s="242"/>
      <c r="GC47" s="231"/>
      <c r="GD47" s="231"/>
      <c r="GE47" s="231"/>
      <c r="GF47" s="231"/>
      <c r="GG47" s="231"/>
      <c r="GH47" s="232"/>
      <c r="GI47" s="231"/>
      <c r="GJ47" s="231"/>
      <c r="GK47" s="240"/>
      <c r="GL47" s="231"/>
    </row>
    <row r="48" spans="183:194" ht="40.700000000000003" customHeight="1"/>
    <row r="49" ht="40.700000000000003" customHeight="1"/>
    <row r="50" ht="40.700000000000003" customHeight="1"/>
    <row r="51" ht="40.700000000000003" customHeight="1"/>
    <row r="52" ht="40.700000000000003" customHeight="1"/>
    <row r="53" ht="40.700000000000003" customHeight="1"/>
  </sheetData>
  <mergeCells count="349">
    <mergeCell ref="EG1:EV2"/>
    <mergeCell ref="FG3:FI3"/>
    <mergeCell ref="BU3:BU4"/>
    <mergeCell ref="FN1:GD1"/>
    <mergeCell ref="FN2:FN4"/>
    <mergeCell ref="GA3:GA4"/>
    <mergeCell ref="FD3:FF3"/>
    <mergeCell ref="FO2:FZ2"/>
    <mergeCell ref="GA2:GD2"/>
    <mergeCell ref="FO3:FQ3"/>
    <mergeCell ref="BF3:BF4"/>
    <mergeCell ref="BG3:BI3"/>
    <mergeCell ref="BJ3:BL3"/>
    <mergeCell ref="BM3:BO3"/>
    <mergeCell ref="BP3:BS3"/>
    <mergeCell ref="BT3:BT4"/>
    <mergeCell ref="GE1:GQ1"/>
    <mergeCell ref="GI3:GK3"/>
    <mergeCell ref="GL3:GN3"/>
    <mergeCell ref="GE2:GE4"/>
    <mergeCell ref="GF3:GH3"/>
    <mergeCell ref="GO3:GQ3"/>
    <mergeCell ref="GF2:GQ2"/>
    <mergeCell ref="FR3:FT3"/>
    <mergeCell ref="FU3:FW3"/>
    <mergeCell ref="FX3:FZ3"/>
    <mergeCell ref="GB3:GB4"/>
    <mergeCell ref="GC3:GC4"/>
    <mergeCell ref="GD3:GD4"/>
    <mergeCell ref="EW1:FM1"/>
    <mergeCell ref="EX2:FI2"/>
    <mergeCell ref="FJ2:FM2"/>
    <mergeCell ref="EW2:EW4"/>
    <mergeCell ref="FJ3:FJ4"/>
    <mergeCell ref="FK3:FK4"/>
    <mergeCell ref="FL3:FL4"/>
    <mergeCell ref="FM3:FM4"/>
    <mergeCell ref="EX3:EZ3"/>
    <mergeCell ref="FA3:FC3"/>
    <mergeCell ref="DY2:EF2"/>
    <mergeCell ref="A1:M2"/>
    <mergeCell ref="N1:Z2"/>
    <mergeCell ref="AA1:AM2"/>
    <mergeCell ref="AQ1:BE2"/>
    <mergeCell ref="BU1:CJ2"/>
    <mergeCell ref="CK1:CW2"/>
    <mergeCell ref="DO1:EB1"/>
    <mergeCell ref="BF1:BT2"/>
    <mergeCell ref="CX1:DN1"/>
    <mergeCell ref="K3:M3"/>
    <mergeCell ref="N3:N4"/>
    <mergeCell ref="O3:Q3"/>
    <mergeCell ref="R3:T3"/>
    <mergeCell ref="A3:A4"/>
    <mergeCell ref="B3:D3"/>
    <mergeCell ref="E3:G3"/>
    <mergeCell ref="H3:J3"/>
    <mergeCell ref="U3:W3"/>
    <mergeCell ref="X3:Z3"/>
    <mergeCell ref="AA3:AA4"/>
    <mergeCell ref="AB3:AB4"/>
    <mergeCell ref="AC3:AD4"/>
    <mergeCell ref="AE3:AF4"/>
    <mergeCell ref="AG3:AH4"/>
    <mergeCell ref="AI3:AM3"/>
    <mergeCell ref="AI4:AJ4"/>
    <mergeCell ref="AN3:AP3"/>
    <mergeCell ref="AQ3:AQ4"/>
    <mergeCell ref="AR3:AY3"/>
    <mergeCell ref="AZ3:BE3"/>
    <mergeCell ref="AR4:AS4"/>
    <mergeCell ref="AT4:AU4"/>
    <mergeCell ref="AV4:AW4"/>
    <mergeCell ref="AX4:AY4"/>
    <mergeCell ref="AZ4:BA4"/>
    <mergeCell ref="BV3:BX3"/>
    <mergeCell ref="BY3:CA3"/>
    <mergeCell ref="CB3:CD3"/>
    <mergeCell ref="CE3:CJ3"/>
    <mergeCell ref="CK3:CK4"/>
    <mergeCell ref="CL3:CN3"/>
    <mergeCell ref="CO3:CQ3"/>
    <mergeCell ref="CR3:CT3"/>
    <mergeCell ref="CU3:CW3"/>
    <mergeCell ref="DP3:DR3"/>
    <mergeCell ref="DS3:DU3"/>
    <mergeCell ref="DO2:DO4"/>
    <mergeCell ref="DP2:DX2"/>
    <mergeCell ref="CX2:CX4"/>
    <mergeCell ref="CY2:DG2"/>
    <mergeCell ref="DH2:DM2"/>
    <mergeCell ref="EE3:EE4"/>
    <mergeCell ref="EF3:EF4"/>
    <mergeCell ref="DV3:DX3"/>
    <mergeCell ref="DY3:DY4"/>
    <mergeCell ref="DZ3:DZ4"/>
    <mergeCell ref="EA3:ED3"/>
    <mergeCell ref="AC5:AD5"/>
    <mergeCell ref="AE5:AF5"/>
    <mergeCell ref="AG5:AH5"/>
    <mergeCell ref="AI5:AJ5"/>
    <mergeCell ref="AZ5:BA5"/>
    <mergeCell ref="AR5:AS5"/>
    <mergeCell ref="AT5:AU5"/>
    <mergeCell ref="AV5:AW5"/>
    <mergeCell ref="AX5:AY5"/>
    <mergeCell ref="AZ6:BA6"/>
    <mergeCell ref="AC6:AD6"/>
    <mergeCell ref="AE6:AF6"/>
    <mergeCell ref="AG6:AH6"/>
    <mergeCell ref="AI6:AJ6"/>
    <mergeCell ref="AR6:AS6"/>
    <mergeCell ref="AT6:AU6"/>
    <mergeCell ref="AV6:AW6"/>
    <mergeCell ref="AX6:AY6"/>
    <mergeCell ref="AZ7:BA7"/>
    <mergeCell ref="AC7:AD7"/>
    <mergeCell ref="AE7:AF7"/>
    <mergeCell ref="AG7:AH7"/>
    <mergeCell ref="AI7:AJ7"/>
    <mergeCell ref="AR7:AS7"/>
    <mergeCell ref="AT7:AU7"/>
    <mergeCell ref="AV7:AW7"/>
    <mergeCell ref="AX7:AY7"/>
    <mergeCell ref="AZ8:BA8"/>
    <mergeCell ref="AC8:AD8"/>
    <mergeCell ref="AE8:AF8"/>
    <mergeCell ref="AG8:AH8"/>
    <mergeCell ref="AI8:AJ8"/>
    <mergeCell ref="AR8:AS8"/>
    <mergeCell ref="AT8:AU8"/>
    <mergeCell ref="AV8:AW8"/>
    <mergeCell ref="AX8:AY8"/>
    <mergeCell ref="AZ9:BA9"/>
    <mergeCell ref="AC9:AD9"/>
    <mergeCell ref="AE9:AF9"/>
    <mergeCell ref="AG9:AH9"/>
    <mergeCell ref="AI9:AJ9"/>
    <mergeCell ref="AR9:AS9"/>
    <mergeCell ref="AT9:AU9"/>
    <mergeCell ref="AV9:AW9"/>
    <mergeCell ref="AX9:AY9"/>
    <mergeCell ref="AZ10:BA10"/>
    <mergeCell ref="AC10:AD10"/>
    <mergeCell ref="AE10:AF10"/>
    <mergeCell ref="AG10:AH10"/>
    <mergeCell ref="AI10:AJ10"/>
    <mergeCell ref="AR10:AS10"/>
    <mergeCell ref="AT10:AU10"/>
    <mergeCell ref="AV10:AW10"/>
    <mergeCell ref="AX10:AY10"/>
    <mergeCell ref="AZ11:BA11"/>
    <mergeCell ref="AC11:AD11"/>
    <mergeCell ref="AE11:AF11"/>
    <mergeCell ref="AG11:AH11"/>
    <mergeCell ref="AI11:AJ11"/>
    <mergeCell ref="AR11:AS11"/>
    <mergeCell ref="AT11:AU11"/>
    <mergeCell ref="AV11:AW11"/>
    <mergeCell ref="AX11:AY11"/>
    <mergeCell ref="AZ12:BA12"/>
    <mergeCell ref="AC12:AD12"/>
    <mergeCell ref="AE12:AF12"/>
    <mergeCell ref="AG12:AH12"/>
    <mergeCell ref="AI12:AJ12"/>
    <mergeCell ref="AR12:AS12"/>
    <mergeCell ref="AT12:AU12"/>
    <mergeCell ref="AV12:AW12"/>
    <mergeCell ref="AX12:AY12"/>
    <mergeCell ref="AZ13:BA13"/>
    <mergeCell ref="AC13:AD13"/>
    <mergeCell ref="AE13:AF13"/>
    <mergeCell ref="AG13:AH13"/>
    <mergeCell ref="AI13:AJ13"/>
    <mergeCell ref="AR13:AS13"/>
    <mergeCell ref="AT13:AU13"/>
    <mergeCell ref="AV13:AW13"/>
    <mergeCell ref="AX13:AY13"/>
    <mergeCell ref="AZ14:BA14"/>
    <mergeCell ref="AC14:AD14"/>
    <mergeCell ref="AE14:AF14"/>
    <mergeCell ref="AG14:AH14"/>
    <mergeCell ref="AI14:AJ14"/>
    <mergeCell ref="AR14:AS14"/>
    <mergeCell ref="AT14:AU14"/>
    <mergeCell ref="AV14:AW14"/>
    <mergeCell ref="AX14:AY14"/>
    <mergeCell ref="AZ15:BA15"/>
    <mergeCell ref="AC15:AD15"/>
    <mergeCell ref="AE15:AF15"/>
    <mergeCell ref="AG15:AH15"/>
    <mergeCell ref="AI15:AJ15"/>
    <mergeCell ref="AR15:AS15"/>
    <mergeCell ref="AT15:AU15"/>
    <mergeCell ref="AV15:AW15"/>
    <mergeCell ref="AX15:AY15"/>
    <mergeCell ref="AZ16:BA16"/>
    <mergeCell ref="AC16:AD16"/>
    <mergeCell ref="AE16:AF16"/>
    <mergeCell ref="AG16:AH16"/>
    <mergeCell ref="AI16:AJ16"/>
    <mergeCell ref="AR16:AS16"/>
    <mergeCell ref="AT16:AU16"/>
    <mergeCell ref="AV16:AW16"/>
    <mergeCell ref="AX16:AY16"/>
    <mergeCell ref="AZ17:BA17"/>
    <mergeCell ref="AC17:AD17"/>
    <mergeCell ref="AE17:AF17"/>
    <mergeCell ref="AG17:AH17"/>
    <mergeCell ref="AI17:AJ17"/>
    <mergeCell ref="AR17:AS17"/>
    <mergeCell ref="AT17:AU17"/>
    <mergeCell ref="AV17:AW17"/>
    <mergeCell ref="AX17:AY17"/>
    <mergeCell ref="AX19:AY19"/>
    <mergeCell ref="AZ18:BA18"/>
    <mergeCell ref="AC18:AD18"/>
    <mergeCell ref="AE18:AF18"/>
    <mergeCell ref="AG18:AH18"/>
    <mergeCell ref="AI18:AJ18"/>
    <mergeCell ref="AR18:AS18"/>
    <mergeCell ref="AT18:AU18"/>
    <mergeCell ref="AV18:AW18"/>
    <mergeCell ref="AX18:AY18"/>
    <mergeCell ref="EP5:EQ5"/>
    <mergeCell ref="ES5:ET5"/>
    <mergeCell ref="AZ19:BA19"/>
    <mergeCell ref="AC19:AD19"/>
    <mergeCell ref="AE19:AF19"/>
    <mergeCell ref="AG19:AH19"/>
    <mergeCell ref="AI19:AJ19"/>
    <mergeCell ref="AR19:AS19"/>
    <mergeCell ref="AT19:AU19"/>
    <mergeCell ref="AV19:AW19"/>
    <mergeCell ref="EH5:EI5"/>
    <mergeCell ref="EJ5:EK5"/>
    <mergeCell ref="EL5:EM5"/>
    <mergeCell ref="EN5:EO5"/>
    <mergeCell ref="EN13:EO13"/>
    <mergeCell ref="EP13:EQ13"/>
    <mergeCell ref="EP6:EQ6"/>
    <mergeCell ref="EP8:EQ8"/>
    <mergeCell ref="EH10:EI10"/>
    <mergeCell ref="EJ10:EK10"/>
    <mergeCell ref="ES13:ET13"/>
    <mergeCell ref="EH9:EI9"/>
    <mergeCell ref="EJ9:EK9"/>
    <mergeCell ref="EL9:EM9"/>
    <mergeCell ref="EN9:EO9"/>
    <mergeCell ref="EP9:EQ9"/>
    <mergeCell ref="ES9:ET9"/>
    <mergeCell ref="EH11:EI11"/>
    <mergeCell ref="EP10:EQ10"/>
    <mergeCell ref="ES10:ET10"/>
    <mergeCell ref="EH17:EI17"/>
    <mergeCell ref="EJ17:EK17"/>
    <mergeCell ref="EL17:EM17"/>
    <mergeCell ref="EH13:EI13"/>
    <mergeCell ref="EJ13:EK13"/>
    <mergeCell ref="EL13:EM13"/>
    <mergeCell ref="EH15:EI15"/>
    <mergeCell ref="EJ15:EK15"/>
    <mergeCell ref="EL15:EM15"/>
    <mergeCell ref="EL14:EM14"/>
    <mergeCell ref="EP4:EQ4"/>
    <mergeCell ref="ES4:ET4"/>
    <mergeCell ref="EG3:EG4"/>
    <mergeCell ref="EH3:EM3"/>
    <mergeCell ref="EN3:ER3"/>
    <mergeCell ref="ES3:EV3"/>
    <mergeCell ref="EH4:EI4"/>
    <mergeCell ref="EJ4:EK4"/>
    <mergeCell ref="EL4:EM4"/>
    <mergeCell ref="EN4:EO4"/>
    <mergeCell ref="ES6:ET6"/>
    <mergeCell ref="EH7:EI7"/>
    <mergeCell ref="EJ7:EK7"/>
    <mergeCell ref="EH6:EI6"/>
    <mergeCell ref="EJ6:EK6"/>
    <mergeCell ref="EL6:EM6"/>
    <mergeCell ref="EN6:EO6"/>
    <mergeCell ref="EL7:EM7"/>
    <mergeCell ref="EN7:EO7"/>
    <mergeCell ref="ES8:ET8"/>
    <mergeCell ref="EP7:EQ7"/>
    <mergeCell ref="ES7:ET7"/>
    <mergeCell ref="EH8:EI8"/>
    <mergeCell ref="EJ8:EK8"/>
    <mergeCell ref="EL8:EM8"/>
    <mergeCell ref="EN8:EO8"/>
    <mergeCell ref="EL10:EM10"/>
    <mergeCell ref="EN10:EO10"/>
    <mergeCell ref="ES11:ET11"/>
    <mergeCell ref="EJ11:EK11"/>
    <mergeCell ref="EL11:EM11"/>
    <mergeCell ref="EN11:EO11"/>
    <mergeCell ref="EP11:EQ11"/>
    <mergeCell ref="EH12:EI12"/>
    <mergeCell ref="EJ12:EK12"/>
    <mergeCell ref="EL12:EM12"/>
    <mergeCell ref="EN12:EO12"/>
    <mergeCell ref="EP14:EQ14"/>
    <mergeCell ref="ES14:ET14"/>
    <mergeCell ref="EP12:EQ12"/>
    <mergeCell ref="ES12:ET12"/>
    <mergeCell ref="EH14:EI14"/>
    <mergeCell ref="EJ14:EK14"/>
    <mergeCell ref="EN14:EO14"/>
    <mergeCell ref="EP16:EQ16"/>
    <mergeCell ref="ES16:ET16"/>
    <mergeCell ref="EN15:EO15"/>
    <mergeCell ref="EP15:EQ15"/>
    <mergeCell ref="ES15:ET15"/>
    <mergeCell ref="EH16:EI16"/>
    <mergeCell ref="EJ16:EK16"/>
    <mergeCell ref="EL16:EM16"/>
    <mergeCell ref="EN16:EO16"/>
    <mergeCell ref="EP18:EQ18"/>
    <mergeCell ref="ES18:ET18"/>
    <mergeCell ref="EN17:EO17"/>
    <mergeCell ref="EP17:EQ17"/>
    <mergeCell ref="ES17:ET17"/>
    <mergeCell ref="EH18:EI18"/>
    <mergeCell ref="EJ18:EK18"/>
    <mergeCell ref="EL18:EM18"/>
    <mergeCell ref="EN18:EO18"/>
    <mergeCell ref="EP19:EQ19"/>
    <mergeCell ref="ES19:ET19"/>
    <mergeCell ref="EH19:EI19"/>
    <mergeCell ref="EJ19:EK19"/>
    <mergeCell ref="EL19:EM19"/>
    <mergeCell ref="EN19:EO19"/>
    <mergeCell ref="GR1:HD1"/>
    <mergeCell ref="GR2:GR4"/>
    <mergeCell ref="GS2:HD2"/>
    <mergeCell ref="GS3:GU3"/>
    <mergeCell ref="GV3:GX3"/>
    <mergeCell ref="GY3:HA3"/>
    <mergeCell ref="HB3:HD3"/>
    <mergeCell ref="DN2:DN5"/>
    <mergeCell ref="CY3:DA3"/>
    <mergeCell ref="DB3:DD3"/>
    <mergeCell ref="DE3:DG3"/>
    <mergeCell ref="DH3:DH4"/>
    <mergeCell ref="DI3:DI4"/>
    <mergeCell ref="DJ3:DJ4"/>
    <mergeCell ref="DK3:DK4"/>
    <mergeCell ref="DL3:DL4"/>
    <mergeCell ref="DM3:DM4"/>
  </mergeCells>
  <phoneticPr fontId="2" type="noConversion"/>
  <pageMargins left="0.55000000000000004" right="0.17" top="0.8" bottom="0.21" header="0.61" footer="0.44"/>
  <pageSetup paperSize="9" scale="42" pageOrder="overThenDown" orientation="landscape" horizontalDpi="300" r:id="rId1"/>
  <headerFooter alignWithMargins="0"/>
  <colBreaks count="12" manualBreakCount="12">
    <brk id="13" max="1048575" man="1"/>
    <brk id="26" max="1048575" man="1"/>
    <brk id="42" max="1048575" man="1"/>
    <brk id="57" max="52" man="1"/>
    <brk id="72" max="1048575" man="1"/>
    <brk id="88" max="1048575" man="1"/>
    <brk id="101" max="1048575" man="1"/>
    <brk id="118" max="52" man="1"/>
    <brk id="152" max="52" man="1"/>
    <brk id="169" max="52" man="1"/>
    <brk id="186" max="52" man="1"/>
    <brk id="199" max="5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4"/>
  <sheetViews>
    <sheetView workbookViewId="0">
      <pane ySplit="7" topLeftCell="A8" activePane="bottomLeft" state="frozen"/>
      <selection pane="bottomLeft" activeCell="O17" sqref="O17"/>
    </sheetView>
  </sheetViews>
  <sheetFormatPr defaultRowHeight="14.25"/>
  <cols>
    <col min="1" max="16384" width="8.88671875" style="248"/>
  </cols>
  <sheetData>
    <row r="1" spans="1:19">
      <c r="A1" s="244"/>
      <c r="B1" s="244"/>
      <c r="C1" s="244"/>
      <c r="D1" s="245"/>
      <c r="E1" s="246"/>
      <c r="F1" s="246"/>
      <c r="G1" s="246"/>
      <c r="H1" s="246"/>
      <c r="I1" s="246"/>
      <c r="J1" s="246"/>
      <c r="K1" s="246"/>
      <c r="L1" s="246"/>
      <c r="M1" s="246"/>
      <c r="N1" s="247"/>
      <c r="O1" s="245"/>
      <c r="P1" s="245"/>
      <c r="Q1" s="247"/>
      <c r="R1" s="246"/>
      <c r="S1" s="246"/>
    </row>
    <row r="2" spans="1:19" ht="33.75">
      <c r="A2" s="561" t="s">
        <v>484</v>
      </c>
      <c r="B2" s="561"/>
      <c r="C2" s="561"/>
      <c r="D2" s="561"/>
      <c r="E2" s="561"/>
      <c r="F2" s="561"/>
      <c r="G2" s="561"/>
      <c r="H2" s="561"/>
      <c r="I2" s="561"/>
      <c r="J2" s="561"/>
      <c r="K2" s="561"/>
      <c r="L2" s="561"/>
      <c r="M2" s="561"/>
      <c r="N2" s="561"/>
      <c r="O2" s="561"/>
      <c r="P2" s="561"/>
      <c r="Q2" s="561"/>
      <c r="R2" s="561"/>
      <c r="S2" s="561"/>
    </row>
    <row r="3" spans="1:19">
      <c r="A3" s="244"/>
      <c r="B3" s="244"/>
      <c r="C3" s="244"/>
      <c r="D3" s="245"/>
      <c r="E3" s="246"/>
      <c r="F3" s="246"/>
      <c r="G3" s="246"/>
      <c r="H3" s="246"/>
      <c r="I3" s="246"/>
      <c r="J3" s="246"/>
      <c r="K3" s="246"/>
      <c r="L3" s="246"/>
      <c r="M3" s="246"/>
      <c r="N3" s="247"/>
      <c r="O3" s="245"/>
      <c r="P3" s="245"/>
      <c r="Q3" s="247"/>
      <c r="R3" s="246"/>
      <c r="S3" s="249" t="s">
        <v>485</v>
      </c>
    </row>
    <row r="4" spans="1:19" ht="15.75" customHeight="1">
      <c r="A4" s="562" t="s">
        <v>486</v>
      </c>
      <c r="B4" s="562"/>
      <c r="C4" s="562"/>
      <c r="D4" s="563" t="s">
        <v>487</v>
      </c>
      <c r="E4" s="563" t="s">
        <v>505</v>
      </c>
      <c r="F4" s="563"/>
      <c r="G4" s="563"/>
      <c r="H4" s="563"/>
      <c r="I4" s="564" t="s">
        <v>506</v>
      </c>
      <c r="J4" s="565"/>
      <c r="K4" s="565"/>
      <c r="L4" s="566"/>
      <c r="M4" s="571" t="s">
        <v>488</v>
      </c>
      <c r="N4" s="572"/>
      <c r="O4" s="572"/>
      <c r="P4" s="572"/>
      <c r="Q4" s="572"/>
      <c r="R4" s="572"/>
      <c r="S4" s="573"/>
    </row>
    <row r="5" spans="1:19">
      <c r="A5" s="562"/>
      <c r="B5" s="562"/>
      <c r="C5" s="562"/>
      <c r="D5" s="563"/>
      <c r="E5" s="563"/>
      <c r="F5" s="563"/>
      <c r="G5" s="563"/>
      <c r="H5" s="563"/>
      <c r="I5" s="567"/>
      <c r="J5" s="568"/>
      <c r="K5" s="568"/>
      <c r="L5" s="569"/>
      <c r="M5" s="250"/>
      <c r="N5" s="570" t="s">
        <v>489</v>
      </c>
      <c r="O5" s="570"/>
      <c r="P5" s="570"/>
      <c r="Q5" s="570" t="s">
        <v>490</v>
      </c>
      <c r="R5" s="570"/>
      <c r="S5" s="570"/>
    </row>
    <row r="6" spans="1:19" ht="27">
      <c r="A6" s="250" t="s">
        <v>491</v>
      </c>
      <c r="B6" s="250" t="s">
        <v>503</v>
      </c>
      <c r="C6" s="251" t="s">
        <v>492</v>
      </c>
      <c r="D6" s="563"/>
      <c r="E6" s="253" t="s">
        <v>493</v>
      </c>
      <c r="F6" s="258" t="s">
        <v>494</v>
      </c>
      <c r="G6" s="258" t="s">
        <v>495</v>
      </c>
      <c r="H6" s="258" t="s">
        <v>496</v>
      </c>
      <c r="I6" s="252" t="s">
        <v>497</v>
      </c>
      <c r="J6" s="253" t="s">
        <v>498</v>
      </c>
      <c r="K6" s="254" t="s">
        <v>499</v>
      </c>
      <c r="L6" s="255" t="s">
        <v>496</v>
      </c>
      <c r="M6" s="255" t="s">
        <v>35</v>
      </c>
      <c r="N6" s="256" t="s">
        <v>500</v>
      </c>
      <c r="O6" s="257" t="s">
        <v>501</v>
      </c>
      <c r="P6" s="257" t="s">
        <v>502</v>
      </c>
      <c r="Q6" s="256" t="s">
        <v>500</v>
      </c>
      <c r="R6" s="257" t="s">
        <v>501</v>
      </c>
      <c r="S6" s="257" t="s">
        <v>502</v>
      </c>
    </row>
    <row r="7" spans="1:19">
      <c r="A7" s="262" t="s">
        <v>35</v>
      </c>
      <c r="B7" s="262"/>
      <c r="C7" s="262"/>
      <c r="D7" s="262">
        <f>SUBTOTAL(3,D8:D64)</f>
        <v>57</v>
      </c>
      <c r="E7" s="263">
        <f t="shared" ref="E7:S7" si="0">SUM(E8:E64)</f>
        <v>2250</v>
      </c>
      <c r="F7" s="265">
        <f t="shared" si="0"/>
        <v>152</v>
      </c>
      <c r="G7" s="265">
        <f t="shared" si="0"/>
        <v>214</v>
      </c>
      <c r="H7" s="265">
        <f t="shared" si="0"/>
        <v>1884</v>
      </c>
      <c r="I7" s="264">
        <f t="shared" si="0"/>
        <v>2250</v>
      </c>
      <c r="J7" s="265">
        <f t="shared" si="0"/>
        <v>0</v>
      </c>
      <c r="K7" s="265">
        <f>SUM(K8:K64)</f>
        <v>427</v>
      </c>
      <c r="L7" s="265">
        <f t="shared" si="0"/>
        <v>1823</v>
      </c>
      <c r="M7" s="316">
        <f t="shared" si="0"/>
        <v>2250</v>
      </c>
      <c r="N7" s="259">
        <f t="shared" si="0"/>
        <v>276</v>
      </c>
      <c r="O7" s="260">
        <f t="shared" si="0"/>
        <v>148</v>
      </c>
      <c r="P7" s="260">
        <f t="shared" si="0"/>
        <v>128</v>
      </c>
      <c r="Q7" s="259">
        <f t="shared" si="0"/>
        <v>1974</v>
      </c>
      <c r="R7" s="261">
        <f t="shared" si="0"/>
        <v>1107</v>
      </c>
      <c r="S7" s="261">
        <f t="shared" si="0"/>
        <v>867</v>
      </c>
    </row>
    <row r="8" spans="1:19">
      <c r="A8" s="262" t="s">
        <v>524</v>
      </c>
      <c r="B8" s="262" t="s">
        <v>544</v>
      </c>
      <c r="C8" s="262" t="s">
        <v>549</v>
      </c>
      <c r="D8" s="262" t="s">
        <v>550</v>
      </c>
      <c r="E8" s="263">
        <v>2</v>
      </c>
      <c r="F8" s="265"/>
      <c r="G8" s="265">
        <v>2</v>
      </c>
      <c r="H8" s="265"/>
      <c r="I8" s="264">
        <v>2</v>
      </c>
      <c r="J8" s="265"/>
      <c r="K8" s="265">
        <v>2</v>
      </c>
      <c r="L8" s="265"/>
      <c r="M8" s="316">
        <f t="shared" ref="M8:M64" si="1">SUM(N8,Q8)</f>
        <v>2</v>
      </c>
      <c r="N8" s="259">
        <f t="shared" ref="N8:N64" si="2">SUM(O8:P8)</f>
        <v>1</v>
      </c>
      <c r="O8" s="260">
        <v>1</v>
      </c>
      <c r="P8" s="260"/>
      <c r="Q8" s="259">
        <f t="shared" ref="Q8:Q22" si="3">SUM(R8:S8)</f>
        <v>1</v>
      </c>
      <c r="R8" s="261">
        <v>1</v>
      </c>
      <c r="S8" s="261"/>
    </row>
    <row r="9" spans="1:19">
      <c r="A9" s="262" t="s">
        <v>524</v>
      </c>
      <c r="B9" s="262" t="s">
        <v>544</v>
      </c>
      <c r="C9" s="262" t="s">
        <v>549</v>
      </c>
      <c r="D9" s="262" t="s">
        <v>566</v>
      </c>
      <c r="E9" s="263">
        <v>1</v>
      </c>
      <c r="F9" s="265">
        <v>1</v>
      </c>
      <c r="G9" s="265"/>
      <c r="H9" s="265"/>
      <c r="I9" s="264">
        <v>1</v>
      </c>
      <c r="J9" s="265"/>
      <c r="K9" s="265">
        <v>1</v>
      </c>
      <c r="L9" s="265"/>
      <c r="M9" s="316">
        <f t="shared" si="1"/>
        <v>1</v>
      </c>
      <c r="N9" s="259">
        <f t="shared" si="2"/>
        <v>0</v>
      </c>
      <c r="O9" s="260"/>
      <c r="P9" s="260"/>
      <c r="Q9" s="259">
        <f t="shared" si="3"/>
        <v>1</v>
      </c>
      <c r="R9" s="261">
        <v>1</v>
      </c>
      <c r="S9" s="261"/>
    </row>
    <row r="10" spans="1:19">
      <c r="A10" s="262" t="s">
        <v>524</v>
      </c>
      <c r="B10" s="262" t="s">
        <v>544</v>
      </c>
      <c r="C10" s="262" t="s">
        <v>549</v>
      </c>
      <c r="D10" s="262" t="s">
        <v>551</v>
      </c>
      <c r="E10" s="263">
        <v>1</v>
      </c>
      <c r="F10" s="265"/>
      <c r="G10" s="265"/>
      <c r="H10" s="265">
        <v>1</v>
      </c>
      <c r="I10" s="264">
        <v>1</v>
      </c>
      <c r="J10" s="265"/>
      <c r="K10" s="265">
        <v>1</v>
      </c>
      <c r="L10" s="265"/>
      <c r="M10" s="316">
        <f t="shared" si="1"/>
        <v>1</v>
      </c>
      <c r="N10" s="259">
        <f t="shared" si="2"/>
        <v>0</v>
      </c>
      <c r="O10" s="260"/>
      <c r="P10" s="260"/>
      <c r="Q10" s="259">
        <f t="shared" si="3"/>
        <v>1</v>
      </c>
      <c r="R10" s="261">
        <v>1</v>
      </c>
      <c r="S10" s="261"/>
    </row>
    <row r="11" spans="1:19">
      <c r="A11" s="262" t="s">
        <v>524</v>
      </c>
      <c r="B11" s="262" t="s">
        <v>544</v>
      </c>
      <c r="C11" s="262" t="s">
        <v>549</v>
      </c>
      <c r="D11" s="262" t="s">
        <v>552</v>
      </c>
      <c r="E11" s="263">
        <v>5</v>
      </c>
      <c r="F11" s="265"/>
      <c r="G11" s="265">
        <v>5</v>
      </c>
      <c r="H11" s="265"/>
      <c r="I11" s="264">
        <v>5</v>
      </c>
      <c r="J11" s="265"/>
      <c r="K11" s="265">
        <v>5</v>
      </c>
      <c r="L11" s="265"/>
      <c r="M11" s="316">
        <f t="shared" si="1"/>
        <v>5</v>
      </c>
      <c r="N11" s="259">
        <f t="shared" si="2"/>
        <v>4</v>
      </c>
      <c r="O11" s="260">
        <v>3</v>
      </c>
      <c r="P11" s="260">
        <v>1</v>
      </c>
      <c r="Q11" s="259">
        <f t="shared" si="3"/>
        <v>1</v>
      </c>
      <c r="R11" s="261">
        <v>1</v>
      </c>
      <c r="S11" s="261"/>
    </row>
    <row r="12" spans="1:19">
      <c r="A12" s="262" t="s">
        <v>524</v>
      </c>
      <c r="B12" s="262" t="s">
        <v>544</v>
      </c>
      <c r="C12" s="262" t="s">
        <v>549</v>
      </c>
      <c r="D12" s="262" t="s">
        <v>553</v>
      </c>
      <c r="E12" s="263">
        <v>3</v>
      </c>
      <c r="F12" s="265"/>
      <c r="G12" s="265"/>
      <c r="H12" s="265">
        <v>3</v>
      </c>
      <c r="I12" s="264">
        <v>3</v>
      </c>
      <c r="J12" s="265"/>
      <c r="K12" s="265">
        <v>3</v>
      </c>
      <c r="L12" s="265"/>
      <c r="M12" s="316">
        <f t="shared" si="1"/>
        <v>3</v>
      </c>
      <c r="N12" s="259">
        <f t="shared" si="2"/>
        <v>2</v>
      </c>
      <c r="O12" s="260">
        <v>2</v>
      </c>
      <c r="P12" s="260"/>
      <c r="Q12" s="259">
        <f t="shared" si="3"/>
        <v>1</v>
      </c>
      <c r="R12" s="261">
        <v>1</v>
      </c>
      <c r="S12" s="261"/>
    </row>
    <row r="13" spans="1:19">
      <c r="A13" s="262" t="s">
        <v>524</v>
      </c>
      <c r="B13" s="262" t="s">
        <v>544</v>
      </c>
      <c r="C13" s="262" t="s">
        <v>549</v>
      </c>
      <c r="D13" s="262" t="s">
        <v>554</v>
      </c>
      <c r="E13" s="263">
        <v>1</v>
      </c>
      <c r="F13" s="265"/>
      <c r="G13" s="265"/>
      <c r="H13" s="265">
        <v>1</v>
      </c>
      <c r="I13" s="264">
        <v>1</v>
      </c>
      <c r="J13" s="265"/>
      <c r="K13" s="265">
        <v>1</v>
      </c>
      <c r="L13" s="265"/>
      <c r="M13" s="316">
        <f t="shared" si="1"/>
        <v>1</v>
      </c>
      <c r="N13" s="259">
        <f t="shared" si="2"/>
        <v>0</v>
      </c>
      <c r="O13" s="260"/>
      <c r="P13" s="260"/>
      <c r="Q13" s="259">
        <f t="shared" si="3"/>
        <v>1</v>
      </c>
      <c r="R13" s="261">
        <v>1</v>
      </c>
      <c r="S13" s="261"/>
    </row>
    <row r="14" spans="1:19">
      <c r="A14" s="262" t="s">
        <v>524</v>
      </c>
      <c r="B14" s="262" t="s">
        <v>544</v>
      </c>
      <c r="C14" s="262" t="s">
        <v>549</v>
      </c>
      <c r="D14" s="262" t="s">
        <v>555</v>
      </c>
      <c r="E14" s="263">
        <v>4</v>
      </c>
      <c r="F14" s="265"/>
      <c r="G14" s="265"/>
      <c r="H14" s="265">
        <v>4</v>
      </c>
      <c r="I14" s="264">
        <v>4</v>
      </c>
      <c r="J14" s="265"/>
      <c r="K14" s="265">
        <v>4</v>
      </c>
      <c r="L14" s="265"/>
      <c r="M14" s="316">
        <f t="shared" si="1"/>
        <v>4</v>
      </c>
      <c r="N14" s="259">
        <f t="shared" si="2"/>
        <v>0</v>
      </c>
      <c r="O14" s="260"/>
      <c r="P14" s="260"/>
      <c r="Q14" s="259">
        <f t="shared" si="3"/>
        <v>4</v>
      </c>
      <c r="R14" s="261">
        <v>1</v>
      </c>
      <c r="S14" s="261">
        <v>3</v>
      </c>
    </row>
    <row r="15" spans="1:19">
      <c r="A15" s="262" t="s">
        <v>524</v>
      </c>
      <c r="B15" s="262" t="s">
        <v>544</v>
      </c>
      <c r="C15" s="262" t="s">
        <v>549</v>
      </c>
      <c r="D15" s="262" t="s">
        <v>556</v>
      </c>
      <c r="E15" s="263">
        <v>1</v>
      </c>
      <c r="F15" s="265">
        <v>1</v>
      </c>
      <c r="G15" s="265"/>
      <c r="H15" s="265"/>
      <c r="I15" s="264">
        <v>1</v>
      </c>
      <c r="J15" s="265"/>
      <c r="K15" s="265">
        <v>1</v>
      </c>
      <c r="L15" s="265"/>
      <c r="M15" s="316">
        <f t="shared" si="1"/>
        <v>1</v>
      </c>
      <c r="N15" s="259">
        <f t="shared" si="2"/>
        <v>0</v>
      </c>
      <c r="O15" s="260"/>
      <c r="P15" s="260"/>
      <c r="Q15" s="259">
        <f t="shared" si="3"/>
        <v>1</v>
      </c>
      <c r="R15" s="261">
        <v>1</v>
      </c>
      <c r="S15" s="261"/>
    </row>
    <row r="16" spans="1:19">
      <c r="A16" s="262" t="s">
        <v>524</v>
      </c>
      <c r="B16" s="262" t="s">
        <v>544</v>
      </c>
      <c r="C16" s="262" t="s">
        <v>549</v>
      </c>
      <c r="D16" s="262" t="s">
        <v>557</v>
      </c>
      <c r="E16" s="263">
        <v>1</v>
      </c>
      <c r="F16" s="265">
        <v>1</v>
      </c>
      <c r="G16" s="265"/>
      <c r="H16" s="265"/>
      <c r="I16" s="264">
        <v>1</v>
      </c>
      <c r="J16" s="265"/>
      <c r="K16" s="265">
        <v>1</v>
      </c>
      <c r="L16" s="265"/>
      <c r="M16" s="316">
        <f t="shared" si="1"/>
        <v>1</v>
      </c>
      <c r="N16" s="259">
        <f t="shared" si="2"/>
        <v>0</v>
      </c>
      <c r="O16" s="260"/>
      <c r="P16" s="260"/>
      <c r="Q16" s="259">
        <f t="shared" si="3"/>
        <v>1</v>
      </c>
      <c r="R16" s="261">
        <v>1</v>
      </c>
      <c r="S16" s="261"/>
    </row>
    <row r="17" spans="1:19">
      <c r="A17" s="262" t="s">
        <v>524</v>
      </c>
      <c r="B17" s="262" t="s">
        <v>525</v>
      </c>
      <c r="C17" s="262" t="s">
        <v>526</v>
      </c>
      <c r="D17" s="262" t="s">
        <v>567</v>
      </c>
      <c r="E17" s="263">
        <f t="shared" ref="E17:E64" si="4">SUM(F17:H17)</f>
        <v>18</v>
      </c>
      <c r="F17" s="265">
        <v>3</v>
      </c>
      <c r="G17" s="265"/>
      <c r="H17" s="319">
        <v>15</v>
      </c>
      <c r="I17" s="264">
        <f t="shared" ref="I17:I64" si="5">SUM(J17:L17)</f>
        <v>18</v>
      </c>
      <c r="J17" s="265"/>
      <c r="K17" s="265">
        <v>3</v>
      </c>
      <c r="L17" s="265">
        <v>15</v>
      </c>
      <c r="M17" s="316">
        <f t="shared" si="1"/>
        <v>18</v>
      </c>
      <c r="N17" s="259">
        <f t="shared" si="2"/>
        <v>3</v>
      </c>
      <c r="O17" s="321">
        <v>2</v>
      </c>
      <c r="P17" s="260">
        <v>1</v>
      </c>
      <c r="Q17" s="259">
        <f t="shared" si="3"/>
        <v>15</v>
      </c>
      <c r="R17" s="261">
        <v>13</v>
      </c>
      <c r="S17" s="261">
        <v>2</v>
      </c>
    </row>
    <row r="18" spans="1:19">
      <c r="A18" s="262" t="s">
        <v>524</v>
      </c>
      <c r="B18" s="262" t="s">
        <v>525</v>
      </c>
      <c r="C18" s="262" t="s">
        <v>526</v>
      </c>
      <c r="D18" s="262" t="s">
        <v>568</v>
      </c>
      <c r="E18" s="263">
        <f t="shared" si="4"/>
        <v>12</v>
      </c>
      <c r="F18" s="265">
        <v>9</v>
      </c>
      <c r="G18" s="265">
        <v>3</v>
      </c>
      <c r="H18" s="265"/>
      <c r="I18" s="264">
        <f t="shared" si="5"/>
        <v>12</v>
      </c>
      <c r="J18" s="265"/>
      <c r="K18" s="265"/>
      <c r="L18" s="265">
        <v>12</v>
      </c>
      <c r="M18" s="316">
        <f t="shared" si="1"/>
        <v>12</v>
      </c>
      <c r="N18" s="259">
        <f t="shared" si="2"/>
        <v>0</v>
      </c>
      <c r="O18" s="260"/>
      <c r="P18" s="260"/>
      <c r="Q18" s="259">
        <f t="shared" si="3"/>
        <v>12</v>
      </c>
      <c r="R18" s="261">
        <v>8</v>
      </c>
      <c r="S18" s="261">
        <v>4</v>
      </c>
    </row>
    <row r="19" spans="1:19">
      <c r="A19" s="262" t="s">
        <v>524</v>
      </c>
      <c r="B19" s="262" t="s">
        <v>525</v>
      </c>
      <c r="C19" s="262" t="s">
        <v>526</v>
      </c>
      <c r="D19" s="262" t="s">
        <v>569</v>
      </c>
      <c r="E19" s="263">
        <f t="shared" si="4"/>
        <v>8</v>
      </c>
      <c r="F19" s="265"/>
      <c r="G19" s="265">
        <v>8</v>
      </c>
      <c r="H19" s="265"/>
      <c r="I19" s="264">
        <f t="shared" si="5"/>
        <v>8</v>
      </c>
      <c r="J19" s="265"/>
      <c r="K19" s="265">
        <v>8</v>
      </c>
      <c r="L19" s="265"/>
      <c r="M19" s="316">
        <f t="shared" si="1"/>
        <v>8</v>
      </c>
      <c r="N19" s="259">
        <f t="shared" si="2"/>
        <v>0</v>
      </c>
      <c r="O19" s="260"/>
      <c r="P19" s="260"/>
      <c r="Q19" s="259">
        <f t="shared" si="3"/>
        <v>8</v>
      </c>
      <c r="R19" s="261">
        <v>2</v>
      </c>
      <c r="S19" s="261">
        <v>6</v>
      </c>
    </row>
    <row r="20" spans="1:19">
      <c r="A20" s="262" t="s">
        <v>524</v>
      </c>
      <c r="B20" s="262" t="s">
        <v>525</v>
      </c>
      <c r="C20" s="262" t="s">
        <v>526</v>
      </c>
      <c r="D20" s="262" t="s">
        <v>570</v>
      </c>
      <c r="E20" s="263">
        <f t="shared" si="4"/>
        <v>1</v>
      </c>
      <c r="F20" s="265"/>
      <c r="G20" s="265"/>
      <c r="H20" s="265">
        <v>1</v>
      </c>
      <c r="I20" s="264">
        <f t="shared" si="5"/>
        <v>1</v>
      </c>
      <c r="J20" s="265"/>
      <c r="K20" s="265"/>
      <c r="L20" s="265">
        <v>1</v>
      </c>
      <c r="M20" s="316">
        <f t="shared" si="1"/>
        <v>1</v>
      </c>
      <c r="N20" s="259">
        <f t="shared" si="2"/>
        <v>0</v>
      </c>
      <c r="O20" s="260"/>
      <c r="P20" s="260"/>
      <c r="Q20" s="259">
        <f t="shared" si="3"/>
        <v>1</v>
      </c>
      <c r="R20" s="261"/>
      <c r="S20" s="261">
        <v>1</v>
      </c>
    </row>
    <row r="21" spans="1:19">
      <c r="A21" s="262" t="s">
        <v>524</v>
      </c>
      <c r="B21" s="262" t="s">
        <v>525</v>
      </c>
      <c r="C21" s="262" t="s">
        <v>527</v>
      </c>
      <c r="D21" s="262" t="s">
        <v>545</v>
      </c>
      <c r="E21" s="263">
        <f t="shared" si="4"/>
        <v>5</v>
      </c>
      <c r="F21" s="265">
        <v>1</v>
      </c>
      <c r="G21" s="265">
        <v>4</v>
      </c>
      <c r="H21" s="265"/>
      <c r="I21" s="264">
        <f t="shared" si="5"/>
        <v>5</v>
      </c>
      <c r="J21" s="265"/>
      <c r="K21" s="265">
        <v>5</v>
      </c>
      <c r="L21" s="265"/>
      <c r="M21" s="316">
        <f t="shared" si="1"/>
        <v>5</v>
      </c>
      <c r="N21" s="259">
        <f t="shared" si="2"/>
        <v>3</v>
      </c>
      <c r="O21" s="260">
        <v>1</v>
      </c>
      <c r="P21" s="260">
        <v>2</v>
      </c>
      <c r="Q21" s="259">
        <f t="shared" si="3"/>
        <v>2</v>
      </c>
      <c r="R21" s="261"/>
      <c r="S21" s="261">
        <v>2</v>
      </c>
    </row>
    <row r="22" spans="1:19">
      <c r="A22" s="262" t="s">
        <v>524</v>
      </c>
      <c r="B22" s="262" t="s">
        <v>525</v>
      </c>
      <c r="C22" s="262" t="s">
        <v>527</v>
      </c>
      <c r="D22" s="262" t="s">
        <v>571</v>
      </c>
      <c r="E22" s="263">
        <f>SUM(F22:H22)</f>
        <v>150</v>
      </c>
      <c r="F22" s="265"/>
      <c r="G22" s="265"/>
      <c r="H22" s="265">
        <v>150</v>
      </c>
      <c r="I22" s="264">
        <f>SUM(J22:L22)</f>
        <v>150</v>
      </c>
      <c r="J22" s="265"/>
      <c r="K22" s="265"/>
      <c r="L22" s="265">
        <v>150</v>
      </c>
      <c r="M22" s="316">
        <f t="shared" si="1"/>
        <v>150</v>
      </c>
      <c r="N22" s="259">
        <f>SUM(O22:P22)</f>
        <v>50</v>
      </c>
      <c r="O22" s="260">
        <v>30</v>
      </c>
      <c r="P22" s="260">
        <v>20</v>
      </c>
      <c r="Q22" s="259">
        <f t="shared" si="3"/>
        <v>100</v>
      </c>
      <c r="R22" s="261">
        <v>88</v>
      </c>
      <c r="S22" s="261">
        <v>12</v>
      </c>
    </row>
    <row r="23" spans="1:19">
      <c r="A23" s="262" t="s">
        <v>524</v>
      </c>
      <c r="B23" s="262" t="s">
        <v>525</v>
      </c>
      <c r="C23" s="262" t="s">
        <v>527</v>
      </c>
      <c r="D23" s="262" t="s">
        <v>572</v>
      </c>
      <c r="E23" s="263">
        <f t="shared" si="4"/>
        <v>20</v>
      </c>
      <c r="F23" s="265">
        <v>6</v>
      </c>
      <c r="G23" s="265">
        <v>2</v>
      </c>
      <c r="H23" s="265">
        <v>12</v>
      </c>
      <c r="I23" s="264">
        <f t="shared" si="5"/>
        <v>20</v>
      </c>
      <c r="J23" s="265"/>
      <c r="K23" s="265">
        <v>20</v>
      </c>
      <c r="L23" s="265"/>
      <c r="M23" s="316">
        <f t="shared" si="1"/>
        <v>20</v>
      </c>
      <c r="N23" s="259">
        <f t="shared" si="2"/>
        <v>5</v>
      </c>
      <c r="O23" s="260">
        <v>3</v>
      </c>
      <c r="P23" s="260">
        <v>2</v>
      </c>
      <c r="Q23" s="259">
        <f t="shared" ref="Q23:Q29" si="6">SUM(R23:S23)</f>
        <v>15</v>
      </c>
      <c r="R23" s="261">
        <v>10</v>
      </c>
      <c r="S23" s="261">
        <v>5</v>
      </c>
    </row>
    <row r="24" spans="1:19">
      <c r="A24" s="262" t="s">
        <v>524</v>
      </c>
      <c r="B24" s="262" t="s">
        <v>525</v>
      </c>
      <c r="C24" s="262" t="s">
        <v>528</v>
      </c>
      <c r="D24" s="262" t="s">
        <v>573</v>
      </c>
      <c r="E24" s="263">
        <f t="shared" si="4"/>
        <v>26</v>
      </c>
      <c r="F24" s="265">
        <v>6</v>
      </c>
      <c r="G24" s="265">
        <v>10</v>
      </c>
      <c r="H24" s="265">
        <v>10</v>
      </c>
      <c r="I24" s="264">
        <f t="shared" si="5"/>
        <v>26</v>
      </c>
      <c r="J24" s="265"/>
      <c r="K24" s="265">
        <v>26</v>
      </c>
      <c r="L24" s="265"/>
      <c r="M24" s="316">
        <f t="shared" si="1"/>
        <v>26</v>
      </c>
      <c r="N24" s="259">
        <f t="shared" si="2"/>
        <v>6</v>
      </c>
      <c r="O24" s="260">
        <v>4</v>
      </c>
      <c r="P24" s="260">
        <v>2</v>
      </c>
      <c r="Q24" s="259">
        <f t="shared" si="6"/>
        <v>20</v>
      </c>
      <c r="R24" s="261">
        <v>8</v>
      </c>
      <c r="S24" s="261">
        <v>12</v>
      </c>
    </row>
    <row r="25" spans="1:19">
      <c r="A25" s="262" t="s">
        <v>524</v>
      </c>
      <c r="B25" s="262" t="s">
        <v>525</v>
      </c>
      <c r="C25" s="262" t="s">
        <v>528</v>
      </c>
      <c r="D25" s="262" t="s">
        <v>574</v>
      </c>
      <c r="E25" s="263">
        <f t="shared" si="4"/>
        <v>6</v>
      </c>
      <c r="F25" s="265">
        <v>2</v>
      </c>
      <c r="G25" s="265">
        <v>4</v>
      </c>
      <c r="H25" s="265"/>
      <c r="I25" s="264">
        <f t="shared" si="5"/>
        <v>6</v>
      </c>
      <c r="J25" s="265"/>
      <c r="K25" s="265">
        <v>6</v>
      </c>
      <c r="L25" s="265"/>
      <c r="M25" s="316">
        <f t="shared" si="1"/>
        <v>6</v>
      </c>
      <c r="N25" s="259">
        <f t="shared" si="2"/>
        <v>6</v>
      </c>
      <c r="O25" s="260">
        <v>3</v>
      </c>
      <c r="P25" s="260">
        <v>3</v>
      </c>
      <c r="Q25" s="259">
        <f t="shared" si="6"/>
        <v>0</v>
      </c>
      <c r="R25" s="261"/>
      <c r="S25" s="261"/>
    </row>
    <row r="26" spans="1:19">
      <c r="A26" s="262" t="s">
        <v>524</v>
      </c>
      <c r="B26" s="262" t="s">
        <v>525</v>
      </c>
      <c r="C26" s="262" t="s">
        <v>529</v>
      </c>
      <c r="D26" s="262" t="s">
        <v>575</v>
      </c>
      <c r="E26" s="263">
        <f t="shared" si="4"/>
        <v>16</v>
      </c>
      <c r="F26" s="265">
        <v>16</v>
      </c>
      <c r="G26" s="265"/>
      <c r="H26" s="265"/>
      <c r="I26" s="264">
        <f t="shared" si="5"/>
        <v>16</v>
      </c>
      <c r="J26" s="265"/>
      <c r="K26" s="265">
        <v>16</v>
      </c>
      <c r="L26" s="265"/>
      <c r="M26" s="316">
        <f t="shared" si="1"/>
        <v>16</v>
      </c>
      <c r="N26" s="259">
        <f t="shared" si="2"/>
        <v>0</v>
      </c>
      <c r="O26" s="260"/>
      <c r="P26" s="260"/>
      <c r="Q26" s="259">
        <f t="shared" si="6"/>
        <v>16</v>
      </c>
      <c r="R26" s="261">
        <v>7</v>
      </c>
      <c r="S26" s="261">
        <v>9</v>
      </c>
    </row>
    <row r="27" spans="1:19">
      <c r="A27" s="262" t="s">
        <v>524</v>
      </c>
      <c r="B27" s="262" t="s">
        <v>525</v>
      </c>
      <c r="C27" s="262" t="s">
        <v>530</v>
      </c>
      <c r="D27" s="262" t="s">
        <v>576</v>
      </c>
      <c r="E27" s="263">
        <f t="shared" si="4"/>
        <v>9</v>
      </c>
      <c r="F27" s="265"/>
      <c r="G27" s="265">
        <v>9</v>
      </c>
      <c r="H27" s="265"/>
      <c r="I27" s="264">
        <f t="shared" si="5"/>
        <v>9</v>
      </c>
      <c r="J27" s="265"/>
      <c r="K27" s="265">
        <v>9</v>
      </c>
      <c r="L27" s="265"/>
      <c r="M27" s="316">
        <f t="shared" si="1"/>
        <v>9</v>
      </c>
      <c r="N27" s="259">
        <f t="shared" si="2"/>
        <v>1</v>
      </c>
      <c r="O27" s="260"/>
      <c r="P27" s="260">
        <v>1</v>
      </c>
      <c r="Q27" s="259">
        <f t="shared" si="6"/>
        <v>8</v>
      </c>
      <c r="R27" s="261">
        <v>5</v>
      </c>
      <c r="S27" s="261">
        <v>3</v>
      </c>
    </row>
    <row r="28" spans="1:19">
      <c r="A28" s="262" t="s">
        <v>524</v>
      </c>
      <c r="B28" s="262" t="s">
        <v>525</v>
      </c>
      <c r="C28" s="262" t="s">
        <v>530</v>
      </c>
      <c r="D28" s="262" t="s">
        <v>577</v>
      </c>
      <c r="E28" s="263">
        <f t="shared" si="4"/>
        <v>10</v>
      </c>
      <c r="F28" s="265"/>
      <c r="G28" s="265">
        <v>10</v>
      </c>
      <c r="H28" s="265"/>
      <c r="I28" s="264">
        <f t="shared" si="5"/>
        <v>10</v>
      </c>
      <c r="J28" s="265"/>
      <c r="K28" s="265">
        <v>10</v>
      </c>
      <c r="L28" s="265"/>
      <c r="M28" s="316">
        <f t="shared" si="1"/>
        <v>10</v>
      </c>
      <c r="N28" s="259">
        <f t="shared" si="2"/>
        <v>0</v>
      </c>
      <c r="O28" s="260"/>
      <c r="P28" s="260"/>
      <c r="Q28" s="259">
        <f t="shared" si="6"/>
        <v>10</v>
      </c>
      <c r="R28" s="261">
        <v>4</v>
      </c>
      <c r="S28" s="261">
        <v>6</v>
      </c>
    </row>
    <row r="29" spans="1:19">
      <c r="A29" s="262" t="s">
        <v>524</v>
      </c>
      <c r="B29" s="262" t="s">
        <v>525</v>
      </c>
      <c r="C29" s="262" t="s">
        <v>530</v>
      </c>
      <c r="D29" s="262" t="s">
        <v>578</v>
      </c>
      <c r="E29" s="263">
        <f t="shared" si="4"/>
        <v>11</v>
      </c>
      <c r="F29" s="265">
        <v>1</v>
      </c>
      <c r="G29" s="265">
        <v>5</v>
      </c>
      <c r="H29" s="265">
        <v>5</v>
      </c>
      <c r="I29" s="264">
        <f t="shared" si="5"/>
        <v>11</v>
      </c>
      <c r="J29" s="265"/>
      <c r="K29" s="265">
        <v>11</v>
      </c>
      <c r="L29" s="265"/>
      <c r="M29" s="316">
        <f t="shared" si="1"/>
        <v>11</v>
      </c>
      <c r="N29" s="259">
        <f t="shared" si="2"/>
        <v>0</v>
      </c>
      <c r="O29" s="260"/>
      <c r="P29" s="260"/>
      <c r="Q29" s="259">
        <f t="shared" si="6"/>
        <v>11</v>
      </c>
      <c r="R29" s="261">
        <v>6</v>
      </c>
      <c r="S29" s="261">
        <v>5</v>
      </c>
    </row>
    <row r="30" spans="1:19">
      <c r="A30" s="262" t="s">
        <v>524</v>
      </c>
      <c r="B30" s="262" t="s">
        <v>525</v>
      </c>
      <c r="C30" s="262" t="s">
        <v>530</v>
      </c>
      <c r="D30" s="262" t="s">
        <v>579</v>
      </c>
      <c r="E30" s="263">
        <f t="shared" si="4"/>
        <v>2</v>
      </c>
      <c r="F30" s="265"/>
      <c r="G30" s="265">
        <v>2</v>
      </c>
      <c r="H30" s="265"/>
      <c r="I30" s="264">
        <f t="shared" si="5"/>
        <v>2</v>
      </c>
      <c r="J30" s="265"/>
      <c r="K30" s="265">
        <v>2</v>
      </c>
      <c r="L30" s="265"/>
      <c r="M30" s="316">
        <f t="shared" si="1"/>
        <v>2</v>
      </c>
      <c r="N30" s="259">
        <f t="shared" si="2"/>
        <v>0</v>
      </c>
      <c r="O30" s="260"/>
      <c r="P30" s="260"/>
      <c r="Q30" s="259">
        <f t="shared" ref="Q30:Q36" si="7">SUM(R30:S30)</f>
        <v>2</v>
      </c>
      <c r="R30" s="261">
        <v>2</v>
      </c>
      <c r="S30" s="261"/>
    </row>
    <row r="31" spans="1:19">
      <c r="A31" s="262" t="s">
        <v>524</v>
      </c>
      <c r="B31" s="262" t="s">
        <v>525</v>
      </c>
      <c r="C31" s="262" t="s">
        <v>531</v>
      </c>
      <c r="D31" s="262" t="s">
        <v>580</v>
      </c>
      <c r="E31" s="263">
        <f t="shared" si="4"/>
        <v>1</v>
      </c>
      <c r="F31" s="265">
        <v>1</v>
      </c>
      <c r="G31" s="265"/>
      <c r="H31" s="265"/>
      <c r="I31" s="264">
        <f t="shared" si="5"/>
        <v>1</v>
      </c>
      <c r="J31" s="265"/>
      <c r="K31" s="265">
        <v>1</v>
      </c>
      <c r="L31" s="265"/>
      <c r="M31" s="316">
        <f t="shared" si="1"/>
        <v>1</v>
      </c>
      <c r="N31" s="259">
        <f t="shared" si="2"/>
        <v>0</v>
      </c>
      <c r="O31" s="260"/>
      <c r="P31" s="260"/>
      <c r="Q31" s="259">
        <f t="shared" si="7"/>
        <v>1</v>
      </c>
      <c r="R31" s="261"/>
      <c r="S31" s="261">
        <v>1</v>
      </c>
    </row>
    <row r="32" spans="1:19">
      <c r="A32" s="262" t="s">
        <v>524</v>
      </c>
      <c r="B32" s="262" t="s">
        <v>525</v>
      </c>
      <c r="C32" s="262" t="s">
        <v>531</v>
      </c>
      <c r="D32" s="262" t="s">
        <v>581</v>
      </c>
      <c r="E32" s="263">
        <f t="shared" si="4"/>
        <v>2</v>
      </c>
      <c r="F32" s="265"/>
      <c r="G32" s="265">
        <v>2</v>
      </c>
      <c r="H32" s="265"/>
      <c r="I32" s="264">
        <f t="shared" si="5"/>
        <v>2</v>
      </c>
      <c r="J32" s="265"/>
      <c r="K32" s="265">
        <v>2</v>
      </c>
      <c r="L32" s="265"/>
      <c r="M32" s="316">
        <f t="shared" si="1"/>
        <v>2</v>
      </c>
      <c r="N32" s="259">
        <f t="shared" si="2"/>
        <v>0</v>
      </c>
      <c r="O32" s="260"/>
      <c r="P32" s="260"/>
      <c r="Q32" s="259">
        <f t="shared" si="7"/>
        <v>2</v>
      </c>
      <c r="R32" s="261"/>
      <c r="S32" s="261">
        <v>2</v>
      </c>
    </row>
    <row r="33" spans="1:19">
      <c r="A33" s="262" t="s">
        <v>524</v>
      </c>
      <c r="B33" s="262" t="s">
        <v>525</v>
      </c>
      <c r="C33" s="262" t="s">
        <v>532</v>
      </c>
      <c r="D33" s="262" t="s">
        <v>540</v>
      </c>
      <c r="E33" s="263">
        <f>SUM(F33:H33)</f>
        <v>4</v>
      </c>
      <c r="F33" s="265">
        <v>2</v>
      </c>
      <c r="G33" s="265">
        <v>2</v>
      </c>
      <c r="H33" s="265"/>
      <c r="I33" s="264">
        <f>SUM(J33:L33)</f>
        <v>4</v>
      </c>
      <c r="J33" s="265"/>
      <c r="K33" s="265">
        <v>4</v>
      </c>
      <c r="L33" s="265"/>
      <c r="M33" s="316">
        <f t="shared" si="1"/>
        <v>4</v>
      </c>
      <c r="N33" s="259">
        <f>SUM(O33:P33)</f>
        <v>3</v>
      </c>
      <c r="O33" s="260"/>
      <c r="P33" s="260">
        <v>3</v>
      </c>
      <c r="Q33" s="259">
        <f t="shared" si="7"/>
        <v>1</v>
      </c>
      <c r="R33" s="261">
        <v>1</v>
      </c>
      <c r="S33" s="261"/>
    </row>
    <row r="34" spans="1:19">
      <c r="A34" s="262" t="s">
        <v>524</v>
      </c>
      <c r="B34" s="262" t="s">
        <v>525</v>
      </c>
      <c r="C34" s="262" t="s">
        <v>532</v>
      </c>
      <c r="D34" s="262" t="s">
        <v>541</v>
      </c>
      <c r="E34" s="263">
        <f>SUM(F34:H34)</f>
        <v>4</v>
      </c>
      <c r="F34" s="265">
        <v>3</v>
      </c>
      <c r="G34" s="265">
        <v>1</v>
      </c>
      <c r="H34" s="265"/>
      <c r="I34" s="264">
        <f>SUM(J34:L34)</f>
        <v>4</v>
      </c>
      <c r="J34" s="265"/>
      <c r="K34" s="265">
        <v>4</v>
      </c>
      <c r="L34" s="265"/>
      <c r="M34" s="316">
        <f t="shared" si="1"/>
        <v>4</v>
      </c>
      <c r="N34" s="259">
        <f>SUM(O34:P34)</f>
        <v>2</v>
      </c>
      <c r="O34" s="260">
        <v>2</v>
      </c>
      <c r="P34" s="260"/>
      <c r="Q34" s="259">
        <f t="shared" si="7"/>
        <v>2</v>
      </c>
      <c r="R34" s="261">
        <v>2</v>
      </c>
      <c r="S34" s="261"/>
    </row>
    <row r="35" spans="1:19">
      <c r="A35" s="262" t="s">
        <v>524</v>
      </c>
      <c r="B35" s="262" t="s">
        <v>525</v>
      </c>
      <c r="C35" s="262" t="s">
        <v>532</v>
      </c>
      <c r="D35" s="262" t="s">
        <v>542</v>
      </c>
      <c r="E35" s="263">
        <f>SUM(F35:H35)</f>
        <v>3</v>
      </c>
      <c r="F35" s="265">
        <v>3</v>
      </c>
      <c r="G35" s="265">
        <v>0</v>
      </c>
      <c r="H35" s="265"/>
      <c r="I35" s="264">
        <f>SUM(J35:L35)</f>
        <v>3</v>
      </c>
      <c r="J35" s="265"/>
      <c r="K35" s="265">
        <v>3</v>
      </c>
      <c r="L35" s="265"/>
      <c r="M35" s="316">
        <f t="shared" si="1"/>
        <v>3</v>
      </c>
      <c r="N35" s="259">
        <f>SUM(O35:P35)</f>
        <v>0</v>
      </c>
      <c r="O35" s="260"/>
      <c r="P35" s="260"/>
      <c r="Q35" s="259">
        <f t="shared" si="7"/>
        <v>3</v>
      </c>
      <c r="R35" s="261"/>
      <c r="S35" s="261">
        <v>3</v>
      </c>
    </row>
    <row r="36" spans="1:19">
      <c r="A36" s="262" t="s">
        <v>524</v>
      </c>
      <c r="B36" s="262" t="s">
        <v>525</v>
      </c>
      <c r="C36" s="262" t="s">
        <v>532</v>
      </c>
      <c r="D36" s="262" t="s">
        <v>543</v>
      </c>
      <c r="E36" s="263">
        <f>SUM(F36:H36)</f>
        <v>2</v>
      </c>
      <c r="F36" s="265">
        <v>1</v>
      </c>
      <c r="G36" s="265">
        <v>1</v>
      </c>
      <c r="H36" s="265"/>
      <c r="I36" s="264">
        <f>SUM(J36:L36)</f>
        <v>2</v>
      </c>
      <c r="J36" s="265"/>
      <c r="K36" s="265">
        <v>2</v>
      </c>
      <c r="L36" s="265"/>
      <c r="M36" s="316">
        <f t="shared" si="1"/>
        <v>2</v>
      </c>
      <c r="N36" s="259">
        <f>SUM(O36:P36)</f>
        <v>0</v>
      </c>
      <c r="O36" s="260"/>
      <c r="P36" s="260"/>
      <c r="Q36" s="259">
        <f t="shared" si="7"/>
        <v>2</v>
      </c>
      <c r="R36" s="261"/>
      <c r="S36" s="261">
        <v>2</v>
      </c>
    </row>
    <row r="37" spans="1:19">
      <c r="A37" s="262" t="s">
        <v>524</v>
      </c>
      <c r="B37" s="262" t="s">
        <v>525</v>
      </c>
      <c r="C37" s="262" t="s">
        <v>533</v>
      </c>
      <c r="D37" s="262" t="s">
        <v>582</v>
      </c>
      <c r="E37" s="263">
        <f t="shared" si="4"/>
        <v>3</v>
      </c>
      <c r="F37" s="265">
        <v>3</v>
      </c>
      <c r="G37" s="265"/>
      <c r="H37" s="265"/>
      <c r="I37" s="264">
        <f t="shared" ref="I37:I42" si="8">SUM(J37:L37)</f>
        <v>3</v>
      </c>
      <c r="J37" s="265"/>
      <c r="K37" s="265">
        <v>3</v>
      </c>
      <c r="L37" s="265"/>
      <c r="M37" s="316">
        <f t="shared" si="1"/>
        <v>3</v>
      </c>
      <c r="N37" s="259">
        <f t="shared" ref="N37:N42" si="9">SUM(O37:P37)</f>
        <v>2</v>
      </c>
      <c r="O37" s="260">
        <v>2</v>
      </c>
      <c r="P37" s="260"/>
      <c r="Q37" s="259">
        <f t="shared" ref="Q37:Q42" si="10">SUM(R37:S37)</f>
        <v>1</v>
      </c>
      <c r="R37" s="261"/>
      <c r="S37" s="261">
        <v>1</v>
      </c>
    </row>
    <row r="38" spans="1:19">
      <c r="A38" s="262" t="s">
        <v>524</v>
      </c>
      <c r="B38" s="262" t="s">
        <v>525</v>
      </c>
      <c r="C38" s="262" t="s">
        <v>533</v>
      </c>
      <c r="D38" s="262" t="s">
        <v>583</v>
      </c>
      <c r="E38" s="263">
        <f t="shared" si="4"/>
        <v>15</v>
      </c>
      <c r="F38" s="265">
        <v>11</v>
      </c>
      <c r="G38" s="265">
        <v>4</v>
      </c>
      <c r="H38" s="265"/>
      <c r="I38" s="264">
        <f t="shared" si="8"/>
        <v>15</v>
      </c>
      <c r="J38" s="265"/>
      <c r="K38" s="265">
        <v>15</v>
      </c>
      <c r="L38" s="265"/>
      <c r="M38" s="316">
        <f t="shared" si="1"/>
        <v>15</v>
      </c>
      <c r="N38" s="259">
        <f t="shared" si="9"/>
        <v>4</v>
      </c>
      <c r="O38" s="260">
        <v>2</v>
      </c>
      <c r="P38" s="260">
        <v>2</v>
      </c>
      <c r="Q38" s="259">
        <f t="shared" si="10"/>
        <v>11</v>
      </c>
      <c r="R38" s="261">
        <v>4</v>
      </c>
      <c r="S38" s="261">
        <v>7</v>
      </c>
    </row>
    <row r="39" spans="1:19">
      <c r="A39" s="262" t="s">
        <v>524</v>
      </c>
      <c r="B39" s="262" t="s">
        <v>525</v>
      </c>
      <c r="C39" s="262" t="s">
        <v>533</v>
      </c>
      <c r="D39" s="262" t="s">
        <v>584</v>
      </c>
      <c r="E39" s="263">
        <f t="shared" si="4"/>
        <v>3</v>
      </c>
      <c r="F39" s="265"/>
      <c r="G39" s="265">
        <v>3</v>
      </c>
      <c r="H39" s="265"/>
      <c r="I39" s="264">
        <f t="shared" si="8"/>
        <v>3</v>
      </c>
      <c r="J39" s="265"/>
      <c r="K39" s="265">
        <v>3</v>
      </c>
      <c r="L39" s="265"/>
      <c r="M39" s="316">
        <f t="shared" si="1"/>
        <v>3</v>
      </c>
      <c r="N39" s="259">
        <f t="shared" si="9"/>
        <v>0</v>
      </c>
      <c r="O39" s="260"/>
      <c r="P39" s="260"/>
      <c r="Q39" s="259">
        <f t="shared" si="10"/>
        <v>3</v>
      </c>
      <c r="R39" s="261">
        <v>1</v>
      </c>
      <c r="S39" s="261">
        <v>2</v>
      </c>
    </row>
    <row r="40" spans="1:19">
      <c r="A40" s="262" t="s">
        <v>524</v>
      </c>
      <c r="B40" s="262" t="s">
        <v>525</v>
      </c>
      <c r="C40" s="262" t="s">
        <v>533</v>
      </c>
      <c r="D40" s="262" t="s">
        <v>585</v>
      </c>
      <c r="E40" s="263">
        <f t="shared" si="4"/>
        <v>3</v>
      </c>
      <c r="F40" s="265">
        <v>2</v>
      </c>
      <c r="G40" s="265">
        <v>1</v>
      </c>
      <c r="H40" s="265"/>
      <c r="I40" s="264">
        <f t="shared" si="8"/>
        <v>3</v>
      </c>
      <c r="J40" s="265"/>
      <c r="K40" s="265">
        <v>3</v>
      </c>
      <c r="L40" s="265"/>
      <c r="M40" s="316">
        <f t="shared" si="1"/>
        <v>3</v>
      </c>
      <c r="N40" s="259">
        <f t="shared" si="9"/>
        <v>1</v>
      </c>
      <c r="O40" s="260">
        <v>1</v>
      </c>
      <c r="P40" s="260"/>
      <c r="Q40" s="259">
        <f t="shared" si="10"/>
        <v>2</v>
      </c>
      <c r="R40" s="261">
        <v>1</v>
      </c>
      <c r="S40" s="261">
        <v>1</v>
      </c>
    </row>
    <row r="41" spans="1:19">
      <c r="A41" s="262" t="s">
        <v>524</v>
      </c>
      <c r="B41" s="262" t="s">
        <v>525</v>
      </c>
      <c r="C41" s="262" t="s">
        <v>533</v>
      </c>
      <c r="D41" s="262" t="s">
        <v>586</v>
      </c>
      <c r="E41" s="263">
        <f t="shared" si="4"/>
        <v>6</v>
      </c>
      <c r="F41" s="265"/>
      <c r="G41" s="265"/>
      <c r="H41" s="265">
        <v>6</v>
      </c>
      <c r="I41" s="264">
        <f t="shared" si="8"/>
        <v>6</v>
      </c>
      <c r="J41" s="265"/>
      <c r="K41" s="265">
        <v>6</v>
      </c>
      <c r="L41" s="265"/>
      <c r="M41" s="316">
        <f t="shared" si="1"/>
        <v>6</v>
      </c>
      <c r="N41" s="259">
        <f t="shared" si="9"/>
        <v>3</v>
      </c>
      <c r="O41" s="260"/>
      <c r="P41" s="260">
        <v>3</v>
      </c>
      <c r="Q41" s="259">
        <f t="shared" si="10"/>
        <v>3</v>
      </c>
      <c r="R41" s="261">
        <v>1</v>
      </c>
      <c r="S41" s="261">
        <v>2</v>
      </c>
    </row>
    <row r="42" spans="1:19">
      <c r="A42" s="262" t="s">
        <v>524</v>
      </c>
      <c r="B42" s="262" t="s">
        <v>525</v>
      </c>
      <c r="C42" s="262" t="s">
        <v>533</v>
      </c>
      <c r="D42" s="262" t="s">
        <v>587</v>
      </c>
      <c r="E42" s="263">
        <f t="shared" si="4"/>
        <v>20</v>
      </c>
      <c r="F42" s="265"/>
      <c r="G42" s="265">
        <v>20</v>
      </c>
      <c r="H42" s="265"/>
      <c r="I42" s="264">
        <f t="shared" si="8"/>
        <v>20</v>
      </c>
      <c r="J42" s="265"/>
      <c r="K42" s="265">
        <v>20</v>
      </c>
      <c r="L42" s="265"/>
      <c r="M42" s="316">
        <f t="shared" si="1"/>
        <v>20</v>
      </c>
      <c r="N42" s="259">
        <f t="shared" si="9"/>
        <v>0</v>
      </c>
      <c r="O42" s="260"/>
      <c r="P42" s="260"/>
      <c r="Q42" s="259">
        <f t="shared" si="10"/>
        <v>20</v>
      </c>
      <c r="R42" s="261">
        <v>9</v>
      </c>
      <c r="S42" s="261">
        <v>11</v>
      </c>
    </row>
    <row r="43" spans="1:19">
      <c r="A43" s="262" t="s">
        <v>524</v>
      </c>
      <c r="B43" s="262" t="s">
        <v>525</v>
      </c>
      <c r="C43" s="262" t="s">
        <v>534</v>
      </c>
      <c r="D43" s="262" t="s">
        <v>539</v>
      </c>
      <c r="E43" s="263">
        <f>SUM(F43:H43)</f>
        <v>159</v>
      </c>
      <c r="F43" s="265">
        <v>11</v>
      </c>
      <c r="G43" s="265">
        <v>13</v>
      </c>
      <c r="H43" s="265">
        <v>135</v>
      </c>
      <c r="I43" s="264">
        <f t="shared" ref="I43:I55" si="11">SUM(J43:L43)</f>
        <v>159</v>
      </c>
      <c r="J43" s="265"/>
      <c r="K43" s="265">
        <v>14</v>
      </c>
      <c r="L43" s="265">
        <v>145</v>
      </c>
      <c r="M43" s="316">
        <f t="shared" si="1"/>
        <v>159</v>
      </c>
      <c r="N43" s="259">
        <f t="shared" ref="N43:N55" si="12">SUM(O43:P43)</f>
        <v>5</v>
      </c>
      <c r="O43" s="260">
        <v>3</v>
      </c>
      <c r="P43" s="260">
        <v>2</v>
      </c>
      <c r="Q43" s="259">
        <f t="shared" ref="Q43:Q55" si="13">SUM(R43:S43)</f>
        <v>154</v>
      </c>
      <c r="R43" s="261">
        <v>82</v>
      </c>
      <c r="S43" s="261">
        <v>72</v>
      </c>
    </row>
    <row r="44" spans="1:19">
      <c r="A44" s="262" t="s">
        <v>524</v>
      </c>
      <c r="B44" s="262" t="s">
        <v>525</v>
      </c>
      <c r="C44" s="262" t="s">
        <v>534</v>
      </c>
      <c r="D44" s="262" t="s">
        <v>546</v>
      </c>
      <c r="E44" s="263">
        <f>SUM(F44:H44)</f>
        <v>10</v>
      </c>
      <c r="F44" s="265"/>
      <c r="G44" s="265">
        <v>10</v>
      </c>
      <c r="H44" s="265"/>
      <c r="I44" s="264">
        <f t="shared" si="11"/>
        <v>10</v>
      </c>
      <c r="J44" s="265"/>
      <c r="K44" s="265">
        <v>10</v>
      </c>
      <c r="L44" s="265"/>
      <c r="M44" s="316">
        <f t="shared" si="1"/>
        <v>10</v>
      </c>
      <c r="N44" s="259">
        <f t="shared" si="12"/>
        <v>5</v>
      </c>
      <c r="O44" s="260">
        <v>2</v>
      </c>
      <c r="P44" s="260">
        <v>3</v>
      </c>
      <c r="Q44" s="259">
        <f t="shared" si="13"/>
        <v>5</v>
      </c>
      <c r="R44" s="261">
        <v>5</v>
      </c>
      <c r="S44" s="261"/>
    </row>
    <row r="45" spans="1:19">
      <c r="A45" s="262" t="s">
        <v>524</v>
      </c>
      <c r="B45" s="262" t="s">
        <v>525</v>
      </c>
      <c r="C45" s="262" t="s">
        <v>534</v>
      </c>
      <c r="D45" s="262" t="s">
        <v>547</v>
      </c>
      <c r="E45" s="263">
        <f>SUM(F45:H45)</f>
        <v>23</v>
      </c>
      <c r="F45" s="265"/>
      <c r="G45" s="265">
        <v>13</v>
      </c>
      <c r="H45" s="265">
        <v>10</v>
      </c>
      <c r="I45" s="264">
        <f t="shared" si="11"/>
        <v>23</v>
      </c>
      <c r="J45" s="265"/>
      <c r="K45" s="265">
        <v>23</v>
      </c>
      <c r="L45" s="265"/>
      <c r="M45" s="316">
        <f t="shared" si="1"/>
        <v>23</v>
      </c>
      <c r="N45" s="259">
        <f t="shared" si="12"/>
        <v>6</v>
      </c>
      <c r="O45" s="260">
        <v>5</v>
      </c>
      <c r="P45" s="260">
        <v>1</v>
      </c>
      <c r="Q45" s="259">
        <f t="shared" si="13"/>
        <v>17</v>
      </c>
      <c r="R45" s="261">
        <v>10</v>
      </c>
      <c r="S45" s="261">
        <v>7</v>
      </c>
    </row>
    <row r="46" spans="1:19">
      <c r="A46" s="262" t="s">
        <v>524</v>
      </c>
      <c r="B46" s="262" t="s">
        <v>525</v>
      </c>
      <c r="C46" s="262" t="s">
        <v>534</v>
      </c>
      <c r="D46" s="262" t="s">
        <v>548</v>
      </c>
      <c r="E46" s="263">
        <f>SUM(F46:H46)</f>
        <v>200</v>
      </c>
      <c r="F46" s="265"/>
      <c r="G46" s="265"/>
      <c r="H46" s="265">
        <v>200</v>
      </c>
      <c r="I46" s="264">
        <f t="shared" si="11"/>
        <v>200</v>
      </c>
      <c r="J46" s="265"/>
      <c r="K46" s="265"/>
      <c r="L46" s="265">
        <v>200</v>
      </c>
      <c r="M46" s="316">
        <f t="shared" si="1"/>
        <v>200</v>
      </c>
      <c r="N46" s="259">
        <f t="shared" si="12"/>
        <v>100</v>
      </c>
      <c r="O46" s="260">
        <v>60</v>
      </c>
      <c r="P46" s="260">
        <v>40</v>
      </c>
      <c r="Q46" s="259">
        <f t="shared" si="13"/>
        <v>100</v>
      </c>
      <c r="R46" s="261">
        <v>90</v>
      </c>
      <c r="S46" s="261">
        <v>10</v>
      </c>
    </row>
    <row r="47" spans="1:19">
      <c r="A47" s="262" t="s">
        <v>524</v>
      </c>
      <c r="B47" s="262" t="s">
        <v>525</v>
      </c>
      <c r="C47" s="262" t="s">
        <v>534</v>
      </c>
      <c r="D47" s="262" t="s">
        <v>558</v>
      </c>
      <c r="E47" s="263">
        <f t="shared" ref="E47:E54" si="14">SUM(F47:H47)</f>
        <v>4</v>
      </c>
      <c r="F47" s="265"/>
      <c r="G47" s="265">
        <v>4</v>
      </c>
      <c r="H47" s="265"/>
      <c r="I47" s="264">
        <f t="shared" si="11"/>
        <v>4</v>
      </c>
      <c r="J47" s="265"/>
      <c r="K47" s="265">
        <v>4</v>
      </c>
      <c r="L47" s="265"/>
      <c r="M47" s="316">
        <f t="shared" si="1"/>
        <v>4</v>
      </c>
      <c r="N47" s="259">
        <f t="shared" si="12"/>
        <v>4</v>
      </c>
      <c r="O47" s="260">
        <v>3</v>
      </c>
      <c r="P47" s="260">
        <v>1</v>
      </c>
      <c r="Q47" s="259">
        <f t="shared" si="13"/>
        <v>0</v>
      </c>
      <c r="R47" s="261"/>
      <c r="S47" s="261"/>
    </row>
    <row r="48" spans="1:19">
      <c r="A48" s="262" t="s">
        <v>524</v>
      </c>
      <c r="B48" s="262" t="s">
        <v>525</v>
      </c>
      <c r="C48" s="262" t="s">
        <v>534</v>
      </c>
      <c r="D48" s="262" t="s">
        <v>559</v>
      </c>
      <c r="E48" s="263">
        <f t="shared" si="14"/>
        <v>6</v>
      </c>
      <c r="F48" s="265"/>
      <c r="G48" s="265">
        <v>6</v>
      </c>
      <c r="H48" s="265"/>
      <c r="I48" s="264">
        <f t="shared" si="11"/>
        <v>6</v>
      </c>
      <c r="J48" s="265"/>
      <c r="K48" s="265">
        <v>6</v>
      </c>
      <c r="L48" s="265"/>
      <c r="M48" s="316">
        <f t="shared" si="1"/>
        <v>6</v>
      </c>
      <c r="N48" s="259">
        <f t="shared" si="12"/>
        <v>0</v>
      </c>
      <c r="O48" s="260"/>
      <c r="P48" s="260"/>
      <c r="Q48" s="259">
        <f t="shared" si="13"/>
        <v>6</v>
      </c>
      <c r="R48" s="261">
        <v>5</v>
      </c>
      <c r="S48" s="261">
        <v>1</v>
      </c>
    </row>
    <row r="49" spans="1:19">
      <c r="A49" s="262" t="s">
        <v>524</v>
      </c>
      <c r="B49" s="262" t="s">
        <v>525</v>
      </c>
      <c r="C49" s="262" t="s">
        <v>534</v>
      </c>
      <c r="D49" s="262" t="s">
        <v>560</v>
      </c>
      <c r="E49" s="263">
        <f t="shared" si="14"/>
        <v>2</v>
      </c>
      <c r="F49" s="265"/>
      <c r="G49" s="265">
        <v>2</v>
      </c>
      <c r="H49" s="265"/>
      <c r="I49" s="264">
        <f t="shared" si="11"/>
        <v>2</v>
      </c>
      <c r="J49" s="265"/>
      <c r="K49" s="265">
        <v>2</v>
      </c>
      <c r="L49" s="265"/>
      <c r="M49" s="316">
        <f t="shared" si="1"/>
        <v>2</v>
      </c>
      <c r="N49" s="259">
        <f t="shared" si="12"/>
        <v>0</v>
      </c>
      <c r="O49" s="260"/>
      <c r="P49" s="260"/>
      <c r="Q49" s="259">
        <f t="shared" si="13"/>
        <v>2</v>
      </c>
      <c r="R49" s="261"/>
      <c r="S49" s="261">
        <v>2</v>
      </c>
    </row>
    <row r="50" spans="1:19">
      <c r="A50" s="262" t="s">
        <v>524</v>
      </c>
      <c r="B50" s="262" t="s">
        <v>525</v>
      </c>
      <c r="C50" s="262" t="s">
        <v>534</v>
      </c>
      <c r="D50" s="262" t="s">
        <v>561</v>
      </c>
      <c r="E50" s="263">
        <f t="shared" si="14"/>
        <v>2</v>
      </c>
      <c r="F50" s="265"/>
      <c r="G50" s="265">
        <v>2</v>
      </c>
      <c r="H50" s="265"/>
      <c r="I50" s="264">
        <f t="shared" si="11"/>
        <v>2</v>
      </c>
      <c r="J50" s="265"/>
      <c r="K50" s="265">
        <v>2</v>
      </c>
      <c r="L50" s="265"/>
      <c r="M50" s="316">
        <f t="shared" si="1"/>
        <v>2</v>
      </c>
      <c r="N50" s="259">
        <f t="shared" si="12"/>
        <v>0</v>
      </c>
      <c r="O50" s="260"/>
      <c r="P50" s="260"/>
      <c r="Q50" s="259">
        <f t="shared" si="13"/>
        <v>2</v>
      </c>
      <c r="R50" s="261"/>
      <c r="S50" s="261">
        <v>2</v>
      </c>
    </row>
    <row r="51" spans="1:19">
      <c r="A51" s="262" t="s">
        <v>524</v>
      </c>
      <c r="B51" s="262" t="s">
        <v>525</v>
      </c>
      <c r="C51" s="262" t="s">
        <v>534</v>
      </c>
      <c r="D51" s="262" t="s">
        <v>562</v>
      </c>
      <c r="E51" s="263">
        <f t="shared" si="14"/>
        <v>1317</v>
      </c>
      <c r="F51" s="265">
        <v>10</v>
      </c>
      <c r="G51" s="265">
        <v>7</v>
      </c>
      <c r="H51" s="265">
        <v>1300</v>
      </c>
      <c r="I51" s="264">
        <f t="shared" si="11"/>
        <v>1317</v>
      </c>
      <c r="J51" s="265"/>
      <c r="K51" s="265">
        <v>17</v>
      </c>
      <c r="L51" s="265">
        <v>1300</v>
      </c>
      <c r="M51" s="316">
        <f t="shared" si="1"/>
        <v>1317</v>
      </c>
      <c r="N51" s="259">
        <f t="shared" si="12"/>
        <v>17</v>
      </c>
      <c r="O51" s="260">
        <v>7</v>
      </c>
      <c r="P51" s="260">
        <v>10</v>
      </c>
      <c r="Q51" s="259">
        <f t="shared" si="13"/>
        <v>1300</v>
      </c>
      <c r="R51" s="261">
        <v>700</v>
      </c>
      <c r="S51" s="261">
        <v>600</v>
      </c>
    </row>
    <row r="52" spans="1:19">
      <c r="A52" s="262" t="s">
        <v>524</v>
      </c>
      <c r="B52" s="262" t="s">
        <v>525</v>
      </c>
      <c r="C52" s="262" t="s">
        <v>534</v>
      </c>
      <c r="D52" s="262" t="s">
        <v>563</v>
      </c>
      <c r="E52" s="263">
        <f t="shared" si="14"/>
        <v>20</v>
      </c>
      <c r="F52" s="265">
        <v>6</v>
      </c>
      <c r="G52" s="265">
        <v>2</v>
      </c>
      <c r="H52" s="265">
        <v>12</v>
      </c>
      <c r="I52" s="264">
        <f t="shared" si="11"/>
        <v>20</v>
      </c>
      <c r="J52" s="265"/>
      <c r="K52" s="265">
        <v>20</v>
      </c>
      <c r="L52" s="265"/>
      <c r="M52" s="316">
        <f t="shared" si="1"/>
        <v>20</v>
      </c>
      <c r="N52" s="259">
        <f t="shared" si="12"/>
        <v>5</v>
      </c>
      <c r="O52" s="260">
        <v>3</v>
      </c>
      <c r="P52" s="260">
        <v>2</v>
      </c>
      <c r="Q52" s="259">
        <f t="shared" si="13"/>
        <v>15</v>
      </c>
      <c r="R52" s="261">
        <v>10</v>
      </c>
      <c r="S52" s="261">
        <v>5</v>
      </c>
    </row>
    <row r="53" spans="1:19">
      <c r="A53" s="262" t="s">
        <v>524</v>
      </c>
      <c r="B53" s="262" t="s">
        <v>525</v>
      </c>
      <c r="C53" s="262" t="s">
        <v>534</v>
      </c>
      <c r="D53" s="262" t="s">
        <v>564</v>
      </c>
      <c r="E53" s="263">
        <f t="shared" si="14"/>
        <v>26</v>
      </c>
      <c r="F53" s="265">
        <v>6</v>
      </c>
      <c r="G53" s="265">
        <v>10</v>
      </c>
      <c r="H53" s="265">
        <v>10</v>
      </c>
      <c r="I53" s="264">
        <f t="shared" si="11"/>
        <v>26</v>
      </c>
      <c r="J53" s="265"/>
      <c r="K53" s="265">
        <v>26</v>
      </c>
      <c r="L53" s="265"/>
      <c r="M53" s="316">
        <f t="shared" si="1"/>
        <v>26</v>
      </c>
      <c r="N53" s="259">
        <f t="shared" si="12"/>
        <v>6</v>
      </c>
      <c r="O53" s="260">
        <v>4</v>
      </c>
      <c r="P53" s="260">
        <v>2</v>
      </c>
      <c r="Q53" s="259">
        <f t="shared" si="13"/>
        <v>20</v>
      </c>
      <c r="R53" s="261">
        <v>8</v>
      </c>
      <c r="S53" s="261">
        <v>12</v>
      </c>
    </row>
    <row r="54" spans="1:19">
      <c r="A54" s="262" t="s">
        <v>524</v>
      </c>
      <c r="B54" s="262" t="s">
        <v>525</v>
      </c>
      <c r="C54" s="262" t="s">
        <v>534</v>
      </c>
      <c r="D54" s="262" t="s">
        <v>565</v>
      </c>
      <c r="E54" s="263">
        <f t="shared" si="14"/>
        <v>6</v>
      </c>
      <c r="F54" s="265">
        <v>2</v>
      </c>
      <c r="G54" s="265">
        <v>4</v>
      </c>
      <c r="H54" s="265"/>
      <c r="I54" s="264">
        <f t="shared" si="11"/>
        <v>6</v>
      </c>
      <c r="J54" s="265"/>
      <c r="K54" s="265">
        <v>6</v>
      </c>
      <c r="L54" s="265"/>
      <c r="M54" s="316">
        <f t="shared" si="1"/>
        <v>6</v>
      </c>
      <c r="N54" s="259">
        <f t="shared" si="12"/>
        <v>6</v>
      </c>
      <c r="O54" s="260">
        <v>3</v>
      </c>
      <c r="P54" s="260">
        <v>3</v>
      </c>
      <c r="Q54" s="259">
        <f t="shared" si="13"/>
        <v>0</v>
      </c>
      <c r="R54" s="261"/>
      <c r="S54" s="261"/>
    </row>
    <row r="55" spans="1:19">
      <c r="A55" s="262" t="s">
        <v>524</v>
      </c>
      <c r="B55" s="262" t="s">
        <v>525</v>
      </c>
      <c r="C55" s="262" t="s">
        <v>535</v>
      </c>
      <c r="D55" s="262" t="s">
        <v>537</v>
      </c>
      <c r="E55" s="263">
        <f>SUM(F55:H55)</f>
        <v>75</v>
      </c>
      <c r="F55" s="265">
        <v>41</v>
      </c>
      <c r="G55" s="265">
        <v>34</v>
      </c>
      <c r="H55" s="265"/>
      <c r="I55" s="264">
        <f t="shared" si="11"/>
        <v>75</v>
      </c>
      <c r="J55" s="265"/>
      <c r="K55" s="265">
        <v>75</v>
      </c>
      <c r="L55" s="265"/>
      <c r="M55" s="316">
        <f t="shared" si="1"/>
        <v>75</v>
      </c>
      <c r="N55" s="259">
        <f t="shared" si="12"/>
        <v>23</v>
      </c>
      <c r="O55" s="260">
        <v>1</v>
      </c>
      <c r="P55" s="260">
        <v>22</v>
      </c>
      <c r="Q55" s="259">
        <f t="shared" si="13"/>
        <v>52</v>
      </c>
      <c r="R55" s="261">
        <v>6</v>
      </c>
      <c r="S55" s="261">
        <v>46</v>
      </c>
    </row>
    <row r="56" spans="1:19">
      <c r="A56" s="262" t="s">
        <v>524</v>
      </c>
      <c r="B56" s="262" t="s">
        <v>525</v>
      </c>
      <c r="C56" s="262" t="s">
        <v>535</v>
      </c>
      <c r="D56" s="262" t="s">
        <v>588</v>
      </c>
      <c r="E56" s="263">
        <f t="shared" si="4"/>
        <v>3</v>
      </c>
      <c r="F56" s="265"/>
      <c r="G56" s="265">
        <v>3</v>
      </c>
      <c r="H56" s="265"/>
      <c r="I56" s="264">
        <f t="shared" si="5"/>
        <v>3</v>
      </c>
      <c r="J56" s="265"/>
      <c r="K56" s="265">
        <v>3</v>
      </c>
      <c r="L56" s="265"/>
      <c r="M56" s="316">
        <f t="shared" si="1"/>
        <v>3</v>
      </c>
      <c r="N56" s="259">
        <f t="shared" si="2"/>
        <v>0</v>
      </c>
      <c r="O56" s="260"/>
      <c r="P56" s="260"/>
      <c r="Q56" s="259">
        <f t="shared" ref="Q56:Q64" si="15">SUM(R56:S56)</f>
        <v>3</v>
      </c>
      <c r="R56" s="261">
        <v>2</v>
      </c>
      <c r="S56" s="261">
        <v>1</v>
      </c>
    </row>
    <row r="57" spans="1:19">
      <c r="A57" s="262" t="s">
        <v>524</v>
      </c>
      <c r="B57" s="262" t="s">
        <v>525</v>
      </c>
      <c r="C57" s="262" t="s">
        <v>590</v>
      </c>
      <c r="D57" s="262" t="s">
        <v>589</v>
      </c>
      <c r="E57" s="263">
        <f t="shared" si="4"/>
        <v>2</v>
      </c>
      <c r="F57" s="265">
        <v>2</v>
      </c>
      <c r="G57" s="265"/>
      <c r="H57" s="265"/>
      <c r="I57" s="264">
        <f t="shared" si="5"/>
        <v>2</v>
      </c>
      <c r="J57" s="265"/>
      <c r="K57" s="265">
        <v>2</v>
      </c>
      <c r="L57" s="265"/>
      <c r="M57" s="316">
        <f t="shared" si="1"/>
        <v>2</v>
      </c>
      <c r="N57" s="259">
        <f t="shared" si="2"/>
        <v>1</v>
      </c>
      <c r="O57" s="260"/>
      <c r="P57" s="260">
        <v>1</v>
      </c>
      <c r="Q57" s="259">
        <f t="shared" si="15"/>
        <v>1</v>
      </c>
      <c r="R57" s="261"/>
      <c r="S57" s="261">
        <v>1</v>
      </c>
    </row>
    <row r="58" spans="1:19">
      <c r="A58" s="262" t="s">
        <v>524</v>
      </c>
      <c r="B58" s="262" t="s">
        <v>525</v>
      </c>
      <c r="C58" s="262" t="s">
        <v>590</v>
      </c>
      <c r="D58" s="262" t="s">
        <v>591</v>
      </c>
      <c r="E58" s="263">
        <f t="shared" si="4"/>
        <v>2</v>
      </c>
      <c r="F58" s="265"/>
      <c r="G58" s="265">
        <v>2</v>
      </c>
      <c r="H58" s="265"/>
      <c r="I58" s="264">
        <f t="shared" si="5"/>
        <v>2</v>
      </c>
      <c r="J58" s="265"/>
      <c r="K58" s="265">
        <v>2</v>
      </c>
      <c r="L58" s="265"/>
      <c r="M58" s="316">
        <f t="shared" si="1"/>
        <v>2</v>
      </c>
      <c r="N58" s="259">
        <f t="shared" si="2"/>
        <v>0</v>
      </c>
      <c r="O58" s="260"/>
      <c r="P58" s="260"/>
      <c r="Q58" s="259">
        <f t="shared" si="15"/>
        <v>2</v>
      </c>
      <c r="R58" s="261">
        <v>2</v>
      </c>
      <c r="S58" s="261"/>
    </row>
    <row r="59" spans="1:19">
      <c r="A59" s="262" t="s">
        <v>524</v>
      </c>
      <c r="B59" s="262" t="s">
        <v>525</v>
      </c>
      <c r="C59" s="262" t="s">
        <v>590</v>
      </c>
      <c r="D59" s="262" t="s">
        <v>592</v>
      </c>
      <c r="E59" s="263">
        <f t="shared" si="4"/>
        <v>4</v>
      </c>
      <c r="F59" s="265"/>
      <c r="G59" s="265"/>
      <c r="H59" s="265">
        <v>4</v>
      </c>
      <c r="I59" s="264">
        <f t="shared" si="5"/>
        <v>4</v>
      </c>
      <c r="J59" s="265"/>
      <c r="K59" s="265">
        <v>4</v>
      </c>
      <c r="L59" s="265"/>
      <c r="M59" s="316">
        <f t="shared" si="1"/>
        <v>4</v>
      </c>
      <c r="N59" s="259">
        <f t="shared" si="2"/>
        <v>1</v>
      </c>
      <c r="O59" s="260"/>
      <c r="P59" s="260">
        <v>1</v>
      </c>
      <c r="Q59" s="259">
        <f t="shared" si="15"/>
        <v>3</v>
      </c>
      <c r="R59" s="261">
        <v>3</v>
      </c>
      <c r="S59" s="261"/>
    </row>
    <row r="60" spans="1:19">
      <c r="A60" s="262" t="s">
        <v>524</v>
      </c>
      <c r="B60" s="262" t="s">
        <v>525</v>
      </c>
      <c r="C60" s="262" t="s">
        <v>590</v>
      </c>
      <c r="D60" s="262" t="s">
        <v>593</v>
      </c>
      <c r="E60" s="263">
        <f t="shared" si="4"/>
        <v>2</v>
      </c>
      <c r="F60" s="265"/>
      <c r="G60" s="265">
        <v>2</v>
      </c>
      <c r="H60" s="265"/>
      <c r="I60" s="264">
        <f t="shared" si="5"/>
        <v>2</v>
      </c>
      <c r="J60" s="265"/>
      <c r="K60" s="265">
        <v>2</v>
      </c>
      <c r="L60" s="265"/>
      <c r="M60" s="316">
        <f t="shared" si="1"/>
        <v>2</v>
      </c>
      <c r="N60" s="259">
        <f t="shared" si="2"/>
        <v>0</v>
      </c>
      <c r="O60" s="260"/>
      <c r="P60" s="260"/>
      <c r="Q60" s="259">
        <f t="shared" si="15"/>
        <v>2</v>
      </c>
      <c r="R60" s="261"/>
      <c r="S60" s="261">
        <v>2</v>
      </c>
    </row>
    <row r="61" spans="1:19">
      <c r="A61" s="262" t="s">
        <v>524</v>
      </c>
      <c r="B61" s="262" t="s">
        <v>525</v>
      </c>
      <c r="C61" s="262" t="s">
        <v>590</v>
      </c>
      <c r="D61" s="262" t="s">
        <v>594</v>
      </c>
      <c r="E61" s="263">
        <f t="shared" si="4"/>
        <v>2</v>
      </c>
      <c r="F61" s="265"/>
      <c r="G61" s="265">
        <v>2</v>
      </c>
      <c r="H61" s="265"/>
      <c r="I61" s="264">
        <f t="shared" si="5"/>
        <v>2</v>
      </c>
      <c r="J61" s="265"/>
      <c r="K61" s="265">
        <v>2</v>
      </c>
      <c r="L61" s="265"/>
      <c r="M61" s="316">
        <f t="shared" si="1"/>
        <v>2</v>
      </c>
      <c r="N61" s="259">
        <f t="shared" si="2"/>
        <v>0</v>
      </c>
      <c r="O61" s="260"/>
      <c r="P61" s="260"/>
      <c r="Q61" s="259">
        <f t="shared" si="15"/>
        <v>2</v>
      </c>
      <c r="R61" s="261">
        <v>2</v>
      </c>
      <c r="S61" s="261"/>
    </row>
    <row r="62" spans="1:19">
      <c r="A62" s="262" t="s">
        <v>524</v>
      </c>
      <c r="B62" s="262" t="s">
        <v>525</v>
      </c>
      <c r="C62" s="262" t="s">
        <v>590</v>
      </c>
      <c r="D62" s="262" t="s">
        <v>595</v>
      </c>
      <c r="E62" s="263">
        <f t="shared" si="4"/>
        <v>3</v>
      </c>
      <c r="F62" s="265"/>
      <c r="G62" s="265"/>
      <c r="H62" s="265">
        <v>3</v>
      </c>
      <c r="I62" s="264">
        <f t="shared" si="5"/>
        <v>3</v>
      </c>
      <c r="J62" s="265"/>
      <c r="K62" s="265">
        <v>3</v>
      </c>
      <c r="L62" s="265"/>
      <c r="M62" s="316">
        <f t="shared" si="1"/>
        <v>3</v>
      </c>
      <c r="N62" s="259">
        <f t="shared" si="2"/>
        <v>0</v>
      </c>
      <c r="O62" s="260"/>
      <c r="P62" s="260"/>
      <c r="Q62" s="259">
        <f t="shared" si="15"/>
        <v>3</v>
      </c>
      <c r="R62" s="261"/>
      <c r="S62" s="261">
        <v>3</v>
      </c>
    </row>
    <row r="63" spans="1:19">
      <c r="A63" s="262" t="s">
        <v>524</v>
      </c>
      <c r="B63" s="262" t="s">
        <v>525</v>
      </c>
      <c r="C63" s="262" t="s">
        <v>590</v>
      </c>
      <c r="D63" s="262" t="s">
        <v>596</v>
      </c>
      <c r="E63" s="263">
        <f t="shared" si="4"/>
        <v>1</v>
      </c>
      <c r="F63" s="265">
        <v>1</v>
      </c>
      <c r="G63" s="265"/>
      <c r="H63" s="265"/>
      <c r="I63" s="264">
        <f t="shared" si="5"/>
        <v>1</v>
      </c>
      <c r="J63" s="265"/>
      <c r="K63" s="265">
        <v>1</v>
      </c>
      <c r="L63" s="265"/>
      <c r="M63" s="316">
        <f t="shared" si="1"/>
        <v>1</v>
      </c>
      <c r="N63" s="259">
        <f t="shared" si="2"/>
        <v>0</v>
      </c>
      <c r="O63" s="260"/>
      <c r="P63" s="260"/>
      <c r="Q63" s="259">
        <f t="shared" si="15"/>
        <v>1</v>
      </c>
      <c r="R63" s="261">
        <v>1</v>
      </c>
      <c r="S63" s="261"/>
    </row>
    <row r="64" spans="1:19">
      <c r="A64" s="262" t="s">
        <v>524</v>
      </c>
      <c r="B64" s="262" t="s">
        <v>525</v>
      </c>
      <c r="C64" s="262" t="s">
        <v>590</v>
      </c>
      <c r="D64" s="262" t="s">
        <v>597</v>
      </c>
      <c r="E64" s="263">
        <f t="shared" si="4"/>
        <v>2</v>
      </c>
      <c r="F64" s="265"/>
      <c r="G64" s="265"/>
      <c r="H64" s="265">
        <v>2</v>
      </c>
      <c r="I64" s="264">
        <f t="shared" si="5"/>
        <v>2</v>
      </c>
      <c r="J64" s="265"/>
      <c r="K64" s="265">
        <v>2</v>
      </c>
      <c r="L64" s="265"/>
      <c r="M64" s="316">
        <f t="shared" si="1"/>
        <v>2</v>
      </c>
      <c r="N64" s="259">
        <f t="shared" si="2"/>
        <v>1</v>
      </c>
      <c r="O64" s="260">
        <v>1</v>
      </c>
      <c r="P64" s="260"/>
      <c r="Q64" s="259">
        <f t="shared" si="15"/>
        <v>1</v>
      </c>
      <c r="R64" s="261"/>
      <c r="S64" s="261">
        <v>1</v>
      </c>
    </row>
  </sheetData>
  <mergeCells count="8">
    <mergeCell ref="A2:S2"/>
    <mergeCell ref="A4:C5"/>
    <mergeCell ref="D4:D6"/>
    <mergeCell ref="E4:H5"/>
    <mergeCell ref="I4:L5"/>
    <mergeCell ref="N5:P5"/>
    <mergeCell ref="Q5:S5"/>
    <mergeCell ref="M4:S4"/>
  </mergeCells>
  <phoneticPr fontId="2" type="noConversion"/>
  <conditionalFormatting sqref="I55:I64 E55:E64 I8:I36 E8:E42">
    <cfRule type="expression" priority="15">
      <formula>#REF!="일치합니다."</formula>
    </cfRule>
    <cfRule type="expression" dxfId="5" priority="16">
      <formula>#REF!="사육마리수 계와 일치하지 않습니다."</formula>
    </cfRule>
  </conditionalFormatting>
  <conditionalFormatting sqref="I7">
    <cfRule type="expression" priority="13">
      <formula>#REF!="일치합니다."</formula>
    </cfRule>
    <cfRule type="expression" dxfId="4" priority="14">
      <formula>#REF!="사육마리수 계와 일치하지 않습니다."</formula>
    </cfRule>
  </conditionalFormatting>
  <conditionalFormatting sqref="E7">
    <cfRule type="expression" priority="11">
      <formula>#REF!="일치합니다."</formula>
    </cfRule>
    <cfRule type="expression" dxfId="3" priority="12">
      <formula>#REF!="사육마리수 계와 일치하지 않습니다."</formula>
    </cfRule>
  </conditionalFormatting>
  <conditionalFormatting sqref="E43:E46 I43:I46">
    <cfRule type="expression" priority="9">
      <formula>#REF!="일치합니다."</formula>
    </cfRule>
    <cfRule type="expression" dxfId="2" priority="10">
      <formula>#REF!="사육마리수 계와 일치하지 않습니다."</formula>
    </cfRule>
  </conditionalFormatting>
  <conditionalFormatting sqref="I47:I54 E47:E54">
    <cfRule type="expression" priority="3">
      <formula>#REF!="일치합니다."</formula>
    </cfRule>
    <cfRule type="expression" dxfId="1" priority="4">
      <formula>#REF!="사육마리수 계와 일치하지 않습니다."</formula>
    </cfRule>
  </conditionalFormatting>
  <conditionalFormatting sqref="I37:I42">
    <cfRule type="expression" priority="1">
      <formula>#REF!="일치합니다."</formula>
    </cfRule>
    <cfRule type="expression" dxfId="0" priority="2">
      <formula>#REF!="사육마리수 계와 일치하지 않습니다."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(붙임1)집계표 </vt:lpstr>
      <vt:lpstr>(붙임2)24년12월농가수</vt:lpstr>
      <vt:lpstr>(붙임3)24년12월 마리수</vt:lpstr>
      <vt:lpstr>(붙임4)23년12월 성별마리수</vt:lpstr>
      <vt:lpstr>개(종별, 목적, 성별 , 마리수)</vt:lpstr>
      <vt:lpstr>'(붙임1)집계표 '!Print_Area</vt:lpstr>
      <vt:lpstr>'(붙임2)24년12월농가수'!Print_Area</vt:lpstr>
      <vt:lpstr>'(붙임4)23년12월 성별마리수'!Print_Area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2020-03-24T09:59:13Z</cp:lastPrinted>
  <dcterms:created xsi:type="dcterms:W3CDTF">1999-04-06T08:22:49Z</dcterms:created>
  <dcterms:modified xsi:type="dcterms:W3CDTF">2025-02-21T07:44:06Z</dcterms:modified>
</cp:coreProperties>
</file>